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15165" windowHeight="8820" activeTab="3"/>
  </bookViews>
  <sheets>
    <sheet name="step1" sheetId="1" r:id="rId1"/>
    <sheet name="step2" sheetId="2" r:id="rId2"/>
    <sheet name="step3" sheetId="3" r:id="rId3"/>
    <sheet name="final" sheetId="4" r:id="rId4"/>
  </sheets>
  <definedNames/>
  <calcPr fullCalcOnLoad="1"/>
</workbook>
</file>

<file path=xl/comments1.xml><?xml version="1.0" encoding="utf-8"?>
<comments xmlns="http://schemas.openxmlformats.org/spreadsheetml/2006/main">
  <authors>
    <author>Tom Lacksonen</author>
  </authors>
  <commentList>
    <comment ref="C8" authorId="0">
      <text>
        <r>
          <rPr>
            <sz val="8"/>
            <rFont val="Tahoma"/>
            <family val="2"/>
          </rPr>
          <t>The product cost is the sum of raw materials cost, direct labor cost, and indirect costs on all machines.  Therefore, you need to first find the indirect rate per machine.</t>
        </r>
      </text>
    </comment>
    <comment ref="C9" authorId="0">
      <text>
        <r>
          <rPr>
            <sz val="8"/>
            <rFont val="Tahoma"/>
            <family val="2"/>
          </rPr>
          <t>This is the number of hours required by the product on the machine.  Multiply this by the indirect rate per machine hour to find indirect costs for this product on the machine.</t>
        </r>
      </text>
    </comment>
    <comment ref="B12" authorId="0">
      <text>
        <r>
          <rPr>
            <sz val="8"/>
            <rFont val="Tahoma"/>
            <family val="2"/>
          </rPr>
          <t>The activity levels are the indirect costs last month for each machine, given in cells E6, B7, and F7.</t>
        </r>
      </text>
    </comment>
    <comment ref="B13" authorId="0">
      <text>
        <r>
          <rPr>
            <sz val="8"/>
            <rFont val="Tahoma"/>
            <family val="2"/>
          </rPr>
          <t>The allocation basis is machine hours.  Therefore, the basis levels are the machine hours used last month on each machine.  They are given in cells F6, C7, and G7.</t>
        </r>
      </text>
    </comment>
    <comment ref="F7" authorId="0">
      <text>
        <r>
          <rPr>
            <sz val="8"/>
            <rFont val="Tahoma"/>
            <family val="2"/>
          </rPr>
          <t>This is the monthly indirect cost total, or activity level, for the machine.</t>
        </r>
      </text>
    </comment>
    <comment ref="F8" authorId="0">
      <text>
        <r>
          <rPr>
            <sz val="8"/>
            <rFont val="Tahoma"/>
            <family val="2"/>
          </rPr>
          <t>This is the number of hours required by the product on the machine.  Multiply this by the indirect rate per machine hour to find indirect costs for this product on the machine.</t>
        </r>
      </text>
    </comment>
    <comment ref="B6" authorId="0">
      <text>
        <r>
          <rPr>
            <sz val="8"/>
            <rFont val="Tahoma"/>
            <family val="2"/>
          </rPr>
          <t>Indirect costs are allocated based on machine hours.  Use last month's costs and hours to determine the indirect cost rate per machine hour for each type of machine.</t>
        </r>
      </text>
    </comment>
    <comment ref="E6" authorId="0">
      <text>
        <r>
          <rPr>
            <sz val="8"/>
            <rFont val="Tahoma"/>
            <family val="2"/>
          </rPr>
          <t>This is the monthly indirect cost total, or activity level, for the machine.</t>
        </r>
      </text>
    </comment>
    <comment ref="B7" authorId="0">
      <text>
        <r>
          <rPr>
            <sz val="8"/>
            <rFont val="Tahoma"/>
            <family val="2"/>
          </rPr>
          <t>This is the monthly indirect cost total, or activity level, for the machine.</t>
        </r>
      </text>
    </comment>
    <comment ref="F6" authorId="0">
      <text>
        <r>
          <rPr>
            <sz val="8"/>
            <rFont val="Tahoma"/>
            <family val="2"/>
          </rPr>
          <t>This is the number of machine hours per month, which is the basis level for the machine.</t>
        </r>
      </text>
    </comment>
    <comment ref="C7" authorId="0">
      <text>
        <r>
          <rPr>
            <sz val="8"/>
            <rFont val="Tahoma"/>
            <family val="2"/>
          </rPr>
          <t>This is the number of machine hours per month, which is the basis level for the machine.</t>
        </r>
      </text>
    </comment>
    <comment ref="G7" authorId="0">
      <text>
        <r>
          <rPr>
            <sz val="8"/>
            <rFont val="Tahoma"/>
            <family val="2"/>
          </rPr>
          <t>This is the number of machine hours per month, which is the basis level for the machine.</t>
        </r>
      </text>
    </comment>
    <comment ref="H8" authorId="0">
      <text>
        <r>
          <rPr>
            <sz val="8"/>
            <rFont val="Tahoma"/>
            <family val="2"/>
          </rPr>
          <t>This is the number of hours required by the product on the machine.  Multiply this by the indirect rate per machine hour to find indirect costs for this product on the machine.</t>
        </r>
      </text>
    </comment>
    <comment ref="F9" authorId="0">
      <text>
        <r>
          <rPr>
            <sz val="8"/>
            <rFont val="Tahoma"/>
            <family val="2"/>
          </rPr>
          <t>This is part of the total cost of the product.</t>
        </r>
      </text>
    </comment>
    <comment ref="B10" authorId="0">
      <text>
        <r>
          <rPr>
            <sz val="8"/>
            <rFont val="Tahoma"/>
            <family val="2"/>
          </rPr>
          <t>This is the number of labor hours required by the product.  Multiply this by the labor rate per hour to find direct labor costs for this product.</t>
        </r>
      </text>
    </comment>
    <comment ref="D10" authorId="0">
      <text>
        <r>
          <rPr>
            <sz val="8"/>
            <rFont val="Tahoma"/>
            <family val="2"/>
          </rPr>
          <t>This is the direct labor cost per hour.  It is given information from personnel, so it does not need to be calculated.</t>
        </r>
      </text>
    </comment>
    <comment ref="B14" authorId="0">
      <text>
        <r>
          <rPr>
            <sz val="8"/>
            <rFont val="Tahoma"/>
            <family val="2"/>
          </rPr>
          <t>The indirect cost rate per product must be calculated before we can find any product cost.
The indirect cost rate is given in dollars per machine hour for this mill.  The formula is the activity level in column C divided by the basis level in column D, for each machine.</t>
        </r>
      </text>
    </comment>
  </commentList>
</comments>
</file>

<file path=xl/comments2.xml><?xml version="1.0" encoding="utf-8"?>
<comments xmlns="http://schemas.openxmlformats.org/spreadsheetml/2006/main">
  <authors>
    <author>Tom Lacksonen</author>
  </authors>
  <commentList>
    <comment ref="B13" authorId="0">
      <text>
        <r>
          <rPr>
            <sz val="8"/>
            <rFont val="Tahoma"/>
            <family val="2"/>
          </rPr>
          <t>The indirect rates were calculated in step 1 in cells E21, E22, and E23.  Copy the values into the new cells, or more precisely, use a formula referring to your previous calculations. (=E21, for example).</t>
        </r>
      </text>
    </comment>
    <comment ref="B14" authorId="0">
      <text>
        <r>
          <rPr>
            <sz val="8"/>
            <rFont val="Tahoma"/>
            <family val="2"/>
          </rPr>
          <t>The indirect costs are part of the total cost for the product.  Here the indirect cost for a machine is the actual hours used on the machine (column D) times the indirect cost rate for the machine (column E).</t>
        </r>
      </text>
    </comment>
    <comment ref="B12" authorId="0">
      <text>
        <r>
          <rPr>
            <sz val="8"/>
            <rFont val="Tahoma"/>
            <family val="2"/>
          </rPr>
          <t>The actual hours for a product on each machine are given in cells F8, H8, and C9.</t>
        </r>
      </text>
    </comment>
  </commentList>
</comments>
</file>

<file path=xl/comments3.xml><?xml version="1.0" encoding="utf-8"?>
<comments xmlns="http://schemas.openxmlformats.org/spreadsheetml/2006/main">
  <authors>
    <author>Tom Lacksonen</author>
  </authors>
  <commentList>
    <comment ref="B12" authorId="0">
      <text>
        <r>
          <rPr>
            <sz val="8"/>
            <rFont val="Tahoma"/>
            <family val="2"/>
          </rPr>
          <t>Direct labor is part of the product cost.  The actual direct labor hours are given in cell B10.  The direct labor rate per hour is given in cell D10.  The product cost is the direct labor hours times direct labor dollars per hour.</t>
        </r>
      </text>
    </comment>
    <comment ref="B13" authorId="0">
      <text>
        <r>
          <rPr>
            <sz val="8"/>
            <rFont val="Tahoma"/>
            <family val="2"/>
          </rPr>
          <t>Raw materials cost is the last part of a product cost.  For theis product, the cost is given in cell F9.</t>
        </r>
      </text>
    </comment>
    <comment ref="B14" authorId="0">
      <text>
        <r>
          <rPr>
            <sz val="8"/>
            <rFont val="Tahoma"/>
            <family val="2"/>
          </rPr>
          <t>The total cost for a product is all indirect costs plus direct labor cost plus raw materials cost.</t>
        </r>
      </text>
    </comment>
  </commentList>
</comments>
</file>

<file path=xl/sharedStrings.xml><?xml version="1.0" encoding="utf-8"?>
<sst xmlns="http://schemas.openxmlformats.org/spreadsheetml/2006/main" count="87" uniqueCount="40">
  <si>
    <t>Step 1</t>
  </si>
  <si>
    <t>Step 2</t>
  </si>
  <si>
    <t>Step 3</t>
  </si>
  <si>
    <t>Final solution</t>
  </si>
  <si>
    <t xml:space="preserve">Help </t>
  </si>
  <si>
    <t>Help</t>
  </si>
  <si>
    <r>
      <t xml:space="preserve">Press </t>
    </r>
    <r>
      <rPr>
        <b/>
        <sz val="12"/>
        <rFont val="Arial"/>
        <family val="2"/>
      </rPr>
      <t>Ctrl-a</t>
    </r>
    <r>
      <rPr>
        <sz val="12"/>
        <color indexed="12"/>
        <rFont val="Arial"/>
        <family val="2"/>
      </rPr>
      <t xml:space="preserve"> when finished.</t>
    </r>
  </si>
  <si>
    <r>
      <t xml:space="preserve">Press </t>
    </r>
    <r>
      <rPr>
        <b/>
        <sz val="12"/>
        <rFont val="Arial"/>
        <family val="2"/>
      </rPr>
      <t>Ctrl-b</t>
    </r>
    <r>
      <rPr>
        <sz val="12"/>
        <color indexed="12"/>
        <rFont val="Arial"/>
        <family val="2"/>
      </rPr>
      <t xml:space="preserve"> when finished.</t>
    </r>
  </si>
  <si>
    <r>
      <t xml:space="preserve">Move mouse over any cell with a </t>
    </r>
    <r>
      <rPr>
        <sz val="12"/>
        <color indexed="10"/>
        <rFont val="Arial"/>
        <family val="2"/>
      </rPr>
      <t>red arrow</t>
    </r>
    <r>
      <rPr>
        <sz val="12"/>
        <color indexed="12"/>
        <rFont val="Arial"/>
        <family val="2"/>
      </rPr>
      <t>.</t>
    </r>
  </si>
  <si>
    <r>
      <t xml:space="preserve">Press </t>
    </r>
    <r>
      <rPr>
        <b/>
        <sz val="12"/>
        <rFont val="Arial"/>
        <family val="2"/>
      </rPr>
      <t>Ctrl-c</t>
    </r>
    <r>
      <rPr>
        <sz val="12"/>
        <color indexed="12"/>
        <rFont val="Arial"/>
        <family val="2"/>
      </rPr>
      <t xml:space="preserve"> to see the final solution.</t>
    </r>
  </si>
  <si>
    <r>
      <t xml:space="preserve">Press </t>
    </r>
    <r>
      <rPr>
        <b/>
        <sz val="12"/>
        <rFont val="Arial"/>
        <family val="2"/>
      </rPr>
      <t>Ctrl-d</t>
    </r>
    <r>
      <rPr>
        <sz val="12"/>
        <color indexed="12"/>
        <rFont val="Arial"/>
        <family val="2"/>
      </rPr>
      <t xml:space="preserve"> to generate another problem.</t>
    </r>
  </si>
  <si>
    <t>Indirect cost allocation</t>
  </si>
  <si>
    <t>Product pricing problems</t>
  </si>
  <si>
    <t>Machine</t>
  </si>
  <si>
    <t>Activity level</t>
  </si>
  <si>
    <t>Basis level</t>
  </si>
  <si>
    <t>winder</t>
  </si>
  <si>
    <t>Rate per machine hour</t>
  </si>
  <si>
    <t>Indirect rates per machine</t>
  </si>
  <si>
    <t>Product costs</t>
  </si>
  <si>
    <t>Indirect - winder</t>
  </si>
  <si>
    <t>Direct labor</t>
  </si>
  <si>
    <t>Total cost</t>
  </si>
  <si>
    <t>Category</t>
  </si>
  <si>
    <t>Rate</t>
  </si>
  <si>
    <t>Cost</t>
  </si>
  <si>
    <t>Actual hours</t>
  </si>
  <si>
    <t xml:space="preserve">  =SUM(F30:F34)</t>
  </si>
  <si>
    <t>Raw materials</t>
  </si>
  <si>
    <t>---------------</t>
  </si>
  <si>
    <t>Enter the activity levels for the machines in column C.</t>
  </si>
  <si>
    <t>Enter the basis (machine hours) for the machines in column D.</t>
  </si>
  <si>
    <t>Enter the formulas for indirect cost rates in column E.</t>
  </si>
  <si>
    <t>Enter the indirect rates for each machine in columnE.</t>
  </si>
  <si>
    <t>Enter the total cost formula in cell F36.</t>
  </si>
  <si>
    <t>paper press</t>
  </si>
  <si>
    <t>Indirect - paper press</t>
  </si>
  <si>
    <t/>
  </si>
  <si>
    <t>The Paper View mill uses 3 machines to make paper products, allocating costs on</t>
  </si>
  <si>
    <r>
      <t>8</t>
    </r>
    <r>
      <rPr>
        <sz val="10"/>
        <rFont val="Arial"/>
        <family val="0"/>
      </rPr>
      <t xml:space="preserve">  Copyright, 2001, Thomas A. Lacksonen</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</si>
</sst>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quot;$&quot;#,##0.000"/>
    <numFmt numFmtId="167" formatCode="&quot;$&quot;#,##0.0"/>
    <numFmt numFmtId="168" formatCode="_(&quot;$&quot;* #,##0.0_);_(&quot;$&quot;* \(#,##0.0\);_(&quot;$&quot;* &quot;-&quot;??_);_(@_)"/>
    <numFmt numFmtId="169" formatCode="_(&quot;$&quot;* #,##0_);_(&quot;$&quot;* \(#,##0\);_(&quot;$&quot;* &quot;-&quot;??_);_(@_)"/>
    <numFmt numFmtId="170" formatCode="_(&quot;$&quot;* #,##0.000_);_(&quot;$&quot;* \(#,##0.000\);_(&quot;$&quot;* &quot;-&quot;??_);_(@_)"/>
  </numFmts>
  <fonts count="14">
    <font>
      <sz val="10"/>
      <name val="Arial"/>
      <family val="0"/>
    </font>
    <font>
      <sz val="10"/>
      <color indexed="10"/>
      <name val="Arial"/>
      <family val="2"/>
    </font>
    <font>
      <sz val="8"/>
      <name val="Tahoma"/>
      <family val="2"/>
    </font>
    <font>
      <sz val="10"/>
      <color indexed="12"/>
      <name val="Arial"/>
      <family val="2"/>
    </font>
    <font>
      <b/>
      <sz val="14"/>
      <name val="Times New Roman"/>
      <family val="1"/>
    </font>
    <font>
      <sz val="12"/>
      <color indexed="12"/>
      <name val="Arial"/>
      <family val="2"/>
    </font>
    <font>
      <b/>
      <sz val="12"/>
      <name val="Arial"/>
      <family val="2"/>
    </font>
    <font>
      <sz val="12"/>
      <name val="Arial"/>
      <family val="2"/>
    </font>
    <font>
      <b/>
      <sz val="12"/>
      <name val="Times New Roman"/>
      <family val="1"/>
    </font>
    <font>
      <sz val="12"/>
      <color indexed="10"/>
      <name val="Arial"/>
      <family val="2"/>
    </font>
    <font>
      <b/>
      <sz val="10"/>
      <name val="Arial"/>
      <family val="2"/>
    </font>
    <font>
      <b/>
      <u val="single"/>
      <sz val="10"/>
      <name val="Arial"/>
      <family val="2"/>
    </font>
    <font>
      <sz val="14"/>
      <name val="WP TypographicSymbols"/>
      <family val="0"/>
    </font>
    <font>
      <b/>
      <sz val="8"/>
      <name val="Arial"/>
      <family val="2"/>
    </font>
  </fonts>
  <fills count="6">
    <fill>
      <patternFill/>
    </fill>
    <fill>
      <patternFill patternType="gray125"/>
    </fill>
    <fill>
      <patternFill patternType="solid">
        <fgColor indexed="41"/>
        <bgColor indexed="64"/>
      </patternFill>
    </fill>
    <fill>
      <patternFill patternType="solid">
        <fgColor indexed="47"/>
        <bgColor indexed="64"/>
      </patternFill>
    </fill>
    <fill>
      <patternFill patternType="solid">
        <fgColor indexed="13"/>
        <bgColor indexed="64"/>
      </patternFill>
    </fill>
    <fill>
      <patternFill patternType="solid">
        <fgColor indexed="11"/>
        <bgColor indexed="64"/>
      </patternFill>
    </fill>
  </fills>
  <borders count="10">
    <border>
      <left/>
      <right/>
      <top/>
      <bottom/>
      <diagonal/>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0" fillId="0" borderId="1" xfId="0" applyBorder="1" applyAlignment="1">
      <alignment/>
    </xf>
    <xf numFmtId="0" fontId="0" fillId="0" borderId="0" xfId="0" applyBorder="1" applyAlignment="1">
      <alignment/>
    </xf>
    <xf numFmtId="0" fontId="0" fillId="0" borderId="0" xfId="0" applyFill="1" applyBorder="1" applyAlignment="1">
      <alignment/>
    </xf>
    <xf numFmtId="165" fontId="0" fillId="0" borderId="0" xfId="0" applyNumberFormat="1" applyFill="1"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165" fontId="0" fillId="0" borderId="1" xfId="0" applyNumberFormat="1" applyFill="1" applyBorder="1" applyAlignment="1">
      <alignment/>
    </xf>
    <xf numFmtId="8" fontId="0" fillId="0" borderId="0" xfId="0" applyNumberFormat="1" applyFill="1" applyBorder="1" applyAlignment="1" quotePrefix="1">
      <alignment/>
    </xf>
    <xf numFmtId="0" fontId="0" fillId="0" borderId="8" xfId="0" applyBorder="1"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horizontal="center"/>
    </xf>
    <xf numFmtId="0" fontId="5" fillId="0" borderId="0" xfId="0" applyFont="1" applyBorder="1" applyAlignment="1">
      <alignment/>
    </xf>
    <xf numFmtId="0" fontId="5" fillId="0" borderId="2" xfId="0" applyFont="1" applyBorder="1" applyAlignment="1">
      <alignment/>
    </xf>
    <xf numFmtId="0" fontId="5" fillId="0" borderId="1" xfId="0" applyFont="1" applyBorder="1" applyAlignment="1">
      <alignment/>
    </xf>
    <xf numFmtId="0" fontId="8" fillId="0" borderId="4" xfId="0" applyFont="1" applyBorder="1" applyAlignment="1">
      <alignment/>
    </xf>
    <xf numFmtId="0" fontId="9" fillId="0" borderId="2" xfId="0" applyFont="1" applyBorder="1" applyAlignment="1">
      <alignment/>
    </xf>
    <xf numFmtId="0" fontId="9" fillId="0" borderId="0" xfId="0" applyFont="1" applyBorder="1" applyAlignment="1">
      <alignment/>
    </xf>
    <xf numFmtId="0" fontId="7" fillId="0" borderId="4" xfId="0" applyFont="1" applyBorder="1" applyAlignment="1">
      <alignment/>
    </xf>
    <xf numFmtId="0" fontId="7" fillId="0" borderId="6" xfId="0" applyFont="1" applyBorder="1" applyAlignment="1">
      <alignment/>
    </xf>
    <xf numFmtId="0" fontId="7" fillId="0" borderId="1" xfId="0" applyFont="1" applyBorder="1" applyAlignment="1">
      <alignment/>
    </xf>
    <xf numFmtId="0" fontId="0" fillId="2" borderId="9"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6" fontId="1" fillId="2" borderId="0" xfId="0" applyNumberFormat="1" applyFont="1" applyFill="1" applyBorder="1" applyAlignment="1">
      <alignment/>
    </xf>
    <xf numFmtId="0" fontId="0" fillId="2" borderId="5" xfId="0" applyFill="1" applyBorder="1" applyAlignment="1">
      <alignment/>
    </xf>
    <xf numFmtId="0" fontId="1" fillId="2" borderId="0" xfId="0" applyFont="1" applyFill="1" applyBorder="1" applyAlignment="1">
      <alignment/>
    </xf>
    <xf numFmtId="0" fontId="0" fillId="2" borderId="4" xfId="0" applyFont="1" applyFill="1" applyBorder="1" applyAlignment="1">
      <alignment/>
    </xf>
    <xf numFmtId="0" fontId="0" fillId="2" borderId="6" xfId="0" applyFill="1" applyBorder="1" applyAlignment="1">
      <alignment/>
    </xf>
    <xf numFmtId="0" fontId="0" fillId="2" borderId="1" xfId="0" applyFill="1" applyBorder="1" applyAlignment="1">
      <alignment/>
    </xf>
    <xf numFmtId="9" fontId="1" fillId="2" borderId="1" xfId="0" applyNumberFormat="1" applyFont="1" applyFill="1" applyBorder="1" applyAlignment="1">
      <alignment/>
    </xf>
    <xf numFmtId="0" fontId="0" fillId="2" borderId="7" xfId="0" applyFill="1" applyBorder="1" applyAlignment="1">
      <alignment/>
    </xf>
    <xf numFmtId="6" fontId="0" fillId="2" borderId="0" xfId="0" applyNumberFormat="1" applyFill="1" applyBorder="1" applyAlignment="1">
      <alignment/>
    </xf>
    <xf numFmtId="9" fontId="0" fillId="2" borderId="1" xfId="0" applyNumberFormat="1" applyFill="1" applyBorder="1" applyAlignment="1">
      <alignment/>
    </xf>
    <xf numFmtId="0" fontId="8" fillId="3" borderId="9" xfId="0" applyFont="1" applyFill="1" applyBorder="1" applyAlignment="1">
      <alignment/>
    </xf>
    <xf numFmtId="0" fontId="8" fillId="3" borderId="6" xfId="0" applyFont="1" applyFill="1" applyBorder="1" applyAlignment="1">
      <alignment/>
    </xf>
    <xf numFmtId="0" fontId="0" fillId="3" borderId="2" xfId="0" applyFill="1" applyBorder="1" applyAlignment="1">
      <alignment/>
    </xf>
    <xf numFmtId="0" fontId="5" fillId="0" borderId="0" xfId="0" applyFont="1" applyAlignment="1">
      <alignment/>
    </xf>
    <xf numFmtId="0" fontId="0" fillId="0" borderId="9" xfId="0" applyFill="1" applyBorder="1" applyAlignment="1">
      <alignment/>
    </xf>
    <xf numFmtId="0" fontId="0" fillId="0" borderId="2" xfId="0" applyFill="1" applyBorder="1" applyAlignment="1">
      <alignment/>
    </xf>
    <xf numFmtId="0" fontId="0" fillId="0" borderId="6" xfId="0" applyFill="1" applyBorder="1" applyAlignment="1">
      <alignment/>
    </xf>
    <xf numFmtId="0" fontId="0" fillId="0" borderId="4" xfId="0" applyFill="1" applyBorder="1" applyAlignment="1">
      <alignment/>
    </xf>
    <xf numFmtId="10" fontId="0" fillId="0" borderId="0" xfId="0" applyNumberFormat="1" applyFill="1" applyBorder="1" applyAlignment="1">
      <alignment/>
    </xf>
    <xf numFmtId="8" fontId="0" fillId="0" borderId="0" xfId="0" applyNumberFormat="1" applyFill="1" applyBorder="1" applyAlignment="1">
      <alignment/>
    </xf>
    <xf numFmtId="165" fontId="0" fillId="0" borderId="0" xfId="0" applyNumberFormat="1" applyFill="1" applyBorder="1" applyAlignment="1">
      <alignment horizontal="center"/>
    </xf>
    <xf numFmtId="0" fontId="0" fillId="0" borderId="0" xfId="0" applyFill="1" applyBorder="1" applyAlignment="1">
      <alignment horizontal="center" wrapText="1"/>
    </xf>
    <xf numFmtId="164" fontId="0" fillId="0" borderId="0" xfId="0" applyNumberFormat="1" applyFill="1" applyBorder="1" applyAlignment="1">
      <alignment/>
    </xf>
    <xf numFmtId="164" fontId="0" fillId="0" borderId="0" xfId="0" applyNumberFormat="1" applyFont="1" applyFill="1" applyBorder="1" applyAlignment="1">
      <alignment/>
    </xf>
    <xf numFmtId="164" fontId="0" fillId="4" borderId="0" xfId="0" applyNumberFormat="1" applyFill="1" applyBorder="1" applyAlignment="1">
      <alignment/>
    </xf>
    <xf numFmtId="169" fontId="0" fillId="0" borderId="0" xfId="17" applyNumberFormat="1" applyAlignment="1">
      <alignment/>
    </xf>
    <xf numFmtId="169" fontId="0" fillId="0" borderId="0" xfId="17" applyNumberFormat="1" applyFill="1" applyBorder="1" applyAlignment="1">
      <alignment/>
    </xf>
    <xf numFmtId="0" fontId="0" fillId="0" borderId="1" xfId="0" applyFill="1" applyBorder="1" applyAlignment="1">
      <alignment/>
    </xf>
    <xf numFmtId="0" fontId="0" fillId="0" borderId="0" xfId="0" applyNumberFormat="1" applyFill="1" applyBorder="1" applyAlignment="1">
      <alignment/>
    </xf>
    <xf numFmtId="0" fontId="0" fillId="0" borderId="3" xfId="0" applyFill="1" applyBorder="1" applyAlignment="1">
      <alignment horizontal="center"/>
    </xf>
    <xf numFmtId="0" fontId="0" fillId="0" borderId="7" xfId="0" applyFill="1" applyBorder="1" applyAlignment="1">
      <alignment/>
    </xf>
    <xf numFmtId="0" fontId="11" fillId="0" borderId="0" xfId="0" applyFont="1" applyAlignment="1">
      <alignment/>
    </xf>
    <xf numFmtId="0" fontId="11" fillId="0" borderId="0" xfId="0" applyFont="1" applyFill="1" applyBorder="1" applyAlignment="1">
      <alignment/>
    </xf>
    <xf numFmtId="0" fontId="0" fillId="0" borderId="9" xfId="0" applyBorder="1" applyAlignment="1">
      <alignment/>
    </xf>
    <xf numFmtId="165" fontId="0" fillId="0" borderId="2" xfId="0" applyNumberFormat="1" applyFill="1" applyBorder="1" applyAlignment="1">
      <alignment/>
    </xf>
    <xf numFmtId="0" fontId="0" fillId="0" borderId="3" xfId="0" applyFill="1" applyBorder="1" applyAlignment="1">
      <alignment/>
    </xf>
    <xf numFmtId="0" fontId="10" fillId="0" borderId="4" xfId="0" applyFont="1" applyFill="1" applyBorder="1" applyAlignment="1">
      <alignment/>
    </xf>
    <xf numFmtId="169" fontId="0" fillId="0" borderId="0" xfId="17" applyNumberFormat="1" applyFill="1" applyAlignment="1">
      <alignment/>
    </xf>
    <xf numFmtId="165" fontId="0" fillId="0" borderId="5" xfId="0" applyNumberFormat="1" applyFill="1" applyBorder="1" applyAlignment="1">
      <alignment/>
    </xf>
    <xf numFmtId="0" fontId="0" fillId="0" borderId="0" xfId="0" applyFill="1" applyBorder="1" applyAlignment="1" quotePrefix="1">
      <alignment/>
    </xf>
    <xf numFmtId="0" fontId="0" fillId="0" borderId="5" xfId="0" applyFill="1" applyBorder="1" applyAlignment="1" quotePrefix="1">
      <alignment/>
    </xf>
    <xf numFmtId="165" fontId="0" fillId="5" borderId="5" xfId="0" applyNumberFormat="1" applyFill="1" applyBorder="1" applyAlignment="1">
      <alignment/>
    </xf>
    <xf numFmtId="165" fontId="0" fillId="4" borderId="5" xfId="0" applyNumberFormat="1" applyFill="1" applyBorder="1" applyAlignment="1">
      <alignment/>
    </xf>
    <xf numFmtId="0" fontId="0" fillId="4" borderId="0" xfId="0" applyFill="1" applyBorder="1" applyAlignment="1">
      <alignment/>
    </xf>
    <xf numFmtId="165" fontId="0" fillId="4" borderId="0" xfId="0" applyNumberFormat="1" applyFill="1" applyBorder="1" applyAlignment="1">
      <alignment/>
    </xf>
    <xf numFmtId="0" fontId="0" fillId="4" borderId="0" xfId="0" applyNumberFormat="1" applyFill="1" applyBorder="1" applyAlignment="1">
      <alignment/>
    </xf>
    <xf numFmtId="0" fontId="12" fillId="0" borderId="0"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dimension ref="A1:L43"/>
  <sheetViews>
    <sheetView workbookViewId="0" topLeftCell="A1">
      <selection activeCell="A1" sqref="A1"/>
    </sheetView>
  </sheetViews>
  <sheetFormatPr defaultColWidth="9.140625" defaultRowHeight="12.75"/>
  <cols>
    <col min="2" max="5" width="10.8515625" style="0" customWidth="1"/>
    <col min="8" max="8" width="5.7109375" style="0" customWidth="1"/>
    <col min="9" max="9" width="6.7109375" style="0" customWidth="1"/>
    <col min="12" max="12" width="10.7109375" style="0" hidden="1" customWidth="1"/>
  </cols>
  <sheetData>
    <row r="1" spans="4:12" ht="18.75">
      <c r="D1" s="16" t="s">
        <v>11</v>
      </c>
      <c r="L1" s="56">
        <v>14400</v>
      </c>
    </row>
    <row r="2" spans="4:12" ht="18.75">
      <c r="D2" s="16" t="s">
        <v>12</v>
      </c>
      <c r="L2">
        <v>450</v>
      </c>
    </row>
    <row r="3" spans="4:12" ht="12.75" customHeight="1">
      <c r="D3" s="16"/>
      <c r="L3" s="56">
        <v>4800</v>
      </c>
    </row>
    <row r="4" ht="12.75">
      <c r="L4">
        <v>300</v>
      </c>
    </row>
    <row r="5" spans="2:12" ht="12.75">
      <c r="B5" s="26" t="s">
        <v>38</v>
      </c>
      <c r="C5" s="27"/>
      <c r="D5" s="27"/>
      <c r="E5" s="27"/>
      <c r="F5" s="27"/>
      <c r="G5" s="27"/>
      <c r="H5" s="27"/>
      <c r="I5" s="28"/>
      <c r="L5" s="56">
        <v>3000</v>
      </c>
    </row>
    <row r="6" spans="2:12" ht="12.75">
      <c r="B6" s="29" t="str">
        <f>"machine hours.  Last month the press cost $"&amp;$L$1&amp;" for "&amp;$L$2&amp;" hours of operation, the "&amp;$L$14</f>
        <v>machine hours.  Last month the press cost $14400 for 450 hours of operation, the slicer</v>
      </c>
      <c r="C6" s="30"/>
      <c r="D6" s="30"/>
      <c r="E6" s="30"/>
      <c r="F6" s="30"/>
      <c r="G6" s="30"/>
      <c r="H6" s="31"/>
      <c r="I6" s="32"/>
      <c r="L6" s="14">
        <v>150</v>
      </c>
    </row>
    <row r="7" spans="2:12" ht="12.75">
      <c r="B7" s="29" t="str">
        <f>"cost $"&amp;$L$3&amp;" for "&amp;$L$4&amp;" hours of operation, the winder cost $"&amp;$L$5&amp;" for "&amp;$L$6&amp;" hours of operation."</f>
        <v>cost $4800 for 300 hours of operation, the winder cost $3000 for 150 hours of operation.</v>
      </c>
      <c r="C7" s="33"/>
      <c r="D7" s="30"/>
      <c r="E7" s="30"/>
      <c r="F7" s="30"/>
      <c r="G7" s="30"/>
      <c r="H7" s="30"/>
      <c r="I7" s="32"/>
      <c r="L7" s="56">
        <v>60</v>
      </c>
    </row>
    <row r="8" spans="2:12" ht="12.75">
      <c r="B8" s="34" t="str">
        <f>"     Find the cost of a roll of "&amp;L15&amp;" which requires "&amp;$L$9&amp;" hours of the paper press, "&amp;$L$10&amp;" hours"</f>
        <v>     Find the cost of a roll of card stock which requires 6 hours of the paper press, 4 hours</v>
      </c>
      <c r="C8" s="30"/>
      <c r="D8" s="30"/>
      <c r="E8" s="30"/>
      <c r="F8" s="30"/>
      <c r="G8" s="30"/>
      <c r="H8" s="30"/>
      <c r="I8" s="32"/>
      <c r="L8" s="56">
        <v>14</v>
      </c>
    </row>
    <row r="9" spans="2:12" ht="12.75">
      <c r="B9" s="29" t="str">
        <f>"of the "&amp;$L$14&amp;", and "&amp;$L$11&amp;" hours of the winder.  It also requires $"&amp;$L$7&amp;" worth of raw materials"</f>
        <v>of the slicer, and 1 hours of the winder.  It also requires $60 worth of raw materials</v>
      </c>
      <c r="C9" s="33"/>
      <c r="D9" s="30"/>
      <c r="E9" s="30"/>
      <c r="F9" s="30"/>
      <c r="G9" s="30"/>
      <c r="H9" s="30"/>
      <c r="I9" s="32"/>
      <c r="L9">
        <v>6</v>
      </c>
    </row>
    <row r="10" spans="2:12" ht="12.75">
      <c r="B10" s="35" t="str">
        <f>"and "&amp;$L$12&amp;" hours of direct labor at $"&amp;$L$8&amp;" per hour."</f>
        <v>and 7 hours of direct labor at $14 per hour.</v>
      </c>
      <c r="C10" s="36"/>
      <c r="D10" s="36"/>
      <c r="E10" s="36"/>
      <c r="F10" s="37"/>
      <c r="G10" s="36"/>
      <c r="H10" s="36"/>
      <c r="I10" s="38"/>
      <c r="L10">
        <v>4</v>
      </c>
    </row>
    <row r="11" spans="3:12" ht="12.75">
      <c r="C11" s="13"/>
      <c r="L11">
        <v>1</v>
      </c>
    </row>
    <row r="12" spans="1:12" ht="15.75">
      <c r="A12" s="41" t="s">
        <v>0</v>
      </c>
      <c r="B12" s="21" t="s">
        <v>5</v>
      </c>
      <c r="C12" s="44" t="s">
        <v>30</v>
      </c>
      <c r="D12" s="5"/>
      <c r="E12" s="5"/>
      <c r="F12" s="5"/>
      <c r="G12" s="5"/>
      <c r="H12" s="5"/>
      <c r="I12" s="6"/>
      <c r="L12">
        <v>7</v>
      </c>
    </row>
    <row r="13" spans="1:12" ht="15.75">
      <c r="A13" s="20"/>
      <c r="B13" s="22" t="s">
        <v>5</v>
      </c>
      <c r="C13" s="17" t="s">
        <v>31</v>
      </c>
      <c r="D13" s="2"/>
      <c r="E13" s="2"/>
      <c r="F13" s="2"/>
      <c r="G13" s="2"/>
      <c r="H13" s="2"/>
      <c r="I13" s="8"/>
      <c r="L13">
        <v>1</v>
      </c>
    </row>
    <row r="14" spans="1:12" ht="15.75">
      <c r="A14" s="20"/>
      <c r="B14" s="22" t="s">
        <v>5</v>
      </c>
      <c r="C14" s="17" t="s">
        <v>32</v>
      </c>
      <c r="D14" s="2"/>
      <c r="E14" s="2"/>
      <c r="F14" s="2"/>
      <c r="G14" s="2"/>
      <c r="H14" s="2"/>
      <c r="I14" s="8"/>
      <c r="L14" t="str">
        <f>IF(L13=1,"slicer","coater")</f>
        <v>slicer</v>
      </c>
    </row>
    <row r="15" spans="1:12" ht="15.75">
      <c r="A15" s="20"/>
      <c r="B15" s="2"/>
      <c r="C15" s="17" t="s">
        <v>6</v>
      </c>
      <c r="D15" s="2"/>
      <c r="E15" s="2"/>
      <c r="F15" s="2"/>
      <c r="G15" s="2"/>
      <c r="H15" s="2"/>
      <c r="I15" s="8"/>
      <c r="L15" t="str">
        <f>IF(L13=1,"card stock","laminate")</f>
        <v>card stock</v>
      </c>
    </row>
    <row r="16" spans="1:9" ht="15.75">
      <c r="A16" s="42" t="s">
        <v>4</v>
      </c>
      <c r="B16" s="1"/>
      <c r="C16" s="19" t="s">
        <v>8</v>
      </c>
      <c r="D16" s="1"/>
      <c r="E16" s="1"/>
      <c r="F16" s="1"/>
      <c r="G16" s="1"/>
      <c r="H16" s="1"/>
      <c r="I16" s="10"/>
    </row>
    <row r="17" spans="2:4" ht="12.75">
      <c r="B17" s="3"/>
      <c r="C17" s="3"/>
      <c r="D17" s="3"/>
    </row>
    <row r="18" spans="1:8" ht="12.75">
      <c r="A18" s="3"/>
      <c r="B18" s="62" t="s">
        <v>18</v>
      </c>
      <c r="G18" s="51"/>
      <c r="H18" s="52"/>
    </row>
    <row r="19" spans="1:8" ht="12.75">
      <c r="A19" s="3"/>
      <c r="G19" s="53"/>
      <c r="H19" s="53"/>
    </row>
    <row r="20" spans="1:8" ht="12.75">
      <c r="A20" s="3"/>
      <c r="B20" s="45" t="s">
        <v>13</v>
      </c>
      <c r="C20" s="46" t="s">
        <v>14</v>
      </c>
      <c r="D20" s="46" t="s">
        <v>15</v>
      </c>
      <c r="E20" s="46" t="s">
        <v>17</v>
      </c>
      <c r="F20" s="60"/>
      <c r="G20" s="54"/>
      <c r="H20" s="53"/>
    </row>
    <row r="21" spans="1:8" ht="12.75">
      <c r="A21" s="3"/>
      <c r="B21" s="48" t="s">
        <v>35</v>
      </c>
      <c r="C21" s="55"/>
      <c r="D21" s="76"/>
      <c r="E21" s="75"/>
      <c r="F21" s="8"/>
      <c r="G21" s="53"/>
      <c r="H21" s="53"/>
    </row>
    <row r="22" spans="1:8" ht="12.75">
      <c r="A22" s="3"/>
      <c r="B22" s="48" t="str">
        <f>step1!L14</f>
        <v>slicer</v>
      </c>
      <c r="C22" s="55"/>
      <c r="D22" s="76"/>
      <c r="E22" s="75"/>
      <c r="F22" s="8"/>
      <c r="G22" s="53"/>
      <c r="H22" s="53"/>
    </row>
    <row r="23" spans="1:8" ht="12.75">
      <c r="A23" s="3"/>
      <c r="B23" s="48" t="s">
        <v>16</v>
      </c>
      <c r="C23" s="55"/>
      <c r="D23" s="76"/>
      <c r="E23" s="75"/>
      <c r="F23" s="8"/>
      <c r="G23" s="53"/>
      <c r="H23" s="53"/>
    </row>
    <row r="24" spans="1:8" ht="12.75">
      <c r="A24" s="3"/>
      <c r="B24" s="47"/>
      <c r="C24" s="11"/>
      <c r="D24" s="58"/>
      <c r="E24" s="58"/>
      <c r="F24" s="61"/>
      <c r="G24" s="2"/>
      <c r="H24" s="2"/>
    </row>
    <row r="25" spans="5:8" ht="12.75">
      <c r="E25" s="3"/>
      <c r="F25" s="3"/>
      <c r="G25" s="49"/>
      <c r="H25" s="3"/>
    </row>
    <row r="26" spans="5:8" ht="12.75">
      <c r="E26" s="3"/>
      <c r="F26" s="3"/>
      <c r="G26" s="3"/>
      <c r="H26" s="53"/>
    </row>
    <row r="27" spans="2:4" ht="12.75">
      <c r="B27" s="3"/>
      <c r="C27" s="4"/>
      <c r="D27" s="3"/>
    </row>
    <row r="28" spans="2:4" ht="12.75">
      <c r="B28" s="3"/>
      <c r="C28" s="4"/>
      <c r="D28" s="3"/>
    </row>
    <row r="29" spans="2:4" ht="12.75">
      <c r="B29" s="3"/>
      <c r="C29" s="4"/>
      <c r="D29" s="3"/>
    </row>
    <row r="30" spans="2:4" ht="12.75">
      <c r="B30" s="3"/>
      <c r="C30" s="4"/>
      <c r="D30" s="3"/>
    </row>
    <row r="31" spans="2:4" ht="12.75">
      <c r="B31" s="3"/>
      <c r="C31" s="4"/>
      <c r="D31" s="3"/>
    </row>
    <row r="32" spans="2:4" ht="12.75">
      <c r="B32" s="3"/>
      <c r="C32" s="4"/>
      <c r="D32" s="3"/>
    </row>
    <row r="33" spans="2:4" ht="12.75">
      <c r="B33" s="3"/>
      <c r="C33" s="4"/>
      <c r="D33" s="3"/>
    </row>
    <row r="34" spans="2:4" ht="12.75">
      <c r="B34" s="3"/>
      <c r="C34" s="4"/>
      <c r="D34" s="3"/>
    </row>
    <row r="35" spans="2:4" ht="12.75">
      <c r="B35" s="3"/>
      <c r="C35" s="4"/>
      <c r="D35" s="3"/>
    </row>
    <row r="36" spans="2:4" ht="12.75">
      <c r="B36" s="3"/>
      <c r="C36" s="4"/>
      <c r="D36" s="3"/>
    </row>
    <row r="37" spans="2:4" ht="12.75">
      <c r="B37" s="3"/>
      <c r="C37" s="4"/>
      <c r="D37" s="3"/>
    </row>
    <row r="38" spans="2:4" ht="12.75">
      <c r="B38" s="3"/>
      <c r="C38" s="4"/>
      <c r="D38" s="3"/>
    </row>
    <row r="39" spans="2:4" ht="12.75">
      <c r="B39" s="3"/>
      <c r="C39" s="4"/>
      <c r="D39" s="3"/>
    </row>
    <row r="40" spans="2:4" ht="12.75">
      <c r="B40" s="3"/>
      <c r="C40" s="4"/>
      <c r="D40" s="3"/>
    </row>
    <row r="41" spans="2:4" ht="12.75">
      <c r="B41" s="3"/>
      <c r="C41" s="4"/>
      <c r="D41" s="3"/>
    </row>
    <row r="42" spans="2:4" ht="12.75">
      <c r="B42" s="3"/>
      <c r="C42" s="4"/>
      <c r="D42" s="3"/>
    </row>
    <row r="43" spans="2:4" ht="12.75">
      <c r="B43" s="3"/>
      <c r="C43" s="4"/>
      <c r="D43" s="3"/>
    </row>
  </sheetData>
  <printOptions/>
  <pageMargins left="0.75" right="0.75" top="1" bottom="1"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sheetPr codeName="Sheet4"/>
  <dimension ref="A1:K45"/>
  <sheetViews>
    <sheetView workbookViewId="0" topLeftCell="A1">
      <selection activeCell="A1" sqref="A1"/>
    </sheetView>
  </sheetViews>
  <sheetFormatPr defaultColWidth="9.140625" defaultRowHeight="12.75"/>
  <cols>
    <col min="2" max="5" width="10.8515625" style="0" customWidth="1"/>
    <col min="8" max="8" width="5.7109375" style="0" customWidth="1"/>
    <col min="9" max="9" width="6.7109375" style="0" customWidth="1"/>
  </cols>
  <sheetData>
    <row r="1" ht="18.75">
      <c r="D1" s="16" t="str">
        <f>step1!D1</f>
        <v>Indirect cost allocation</v>
      </c>
    </row>
    <row r="2" ht="18.75">
      <c r="D2" s="16" t="str">
        <f>step1!D2</f>
        <v>Product pricing problems</v>
      </c>
    </row>
    <row r="5" spans="1:9" ht="12.75">
      <c r="A5" s="2"/>
      <c r="B5" s="26" t="str">
        <f>step1!B5</f>
        <v>The Paper View mill uses 3 machines to make paper products, allocating costs on</v>
      </c>
      <c r="C5" s="27"/>
      <c r="D5" s="27"/>
      <c r="E5" s="27"/>
      <c r="F5" s="27"/>
      <c r="G5" s="27"/>
      <c r="H5" s="27"/>
      <c r="I5" s="28"/>
    </row>
    <row r="6" spans="1:9" ht="12.75">
      <c r="A6" s="2"/>
      <c r="B6" s="29" t="str">
        <f>step1!B6</f>
        <v>machine hours.  Last month the press cost $14400 for 450 hours of operation, the slicer</v>
      </c>
      <c r="C6" s="30"/>
      <c r="D6" s="30"/>
      <c r="E6" s="30"/>
      <c r="F6" s="30"/>
      <c r="G6" s="30"/>
      <c r="H6" s="39"/>
      <c r="I6" s="32"/>
    </row>
    <row r="7" spans="1:9" ht="12.75">
      <c r="A7" s="2"/>
      <c r="B7" s="29" t="str">
        <f>step1!B7</f>
        <v>cost $4800 for 300 hours of operation, the winder cost $3000 for 150 hours of operation.</v>
      </c>
      <c r="C7" s="30"/>
      <c r="D7" s="30"/>
      <c r="E7" s="30"/>
      <c r="F7" s="30"/>
      <c r="G7" s="30"/>
      <c r="H7" s="30"/>
      <c r="I7" s="32"/>
    </row>
    <row r="8" spans="1:9" ht="12.75">
      <c r="A8" s="2"/>
      <c r="B8" s="29" t="str">
        <f>step1!B8</f>
        <v>     Find the cost of a roll of card stock which requires 6 hours of the paper press, 4 hours</v>
      </c>
      <c r="C8" s="30"/>
      <c r="D8" s="30"/>
      <c r="E8" s="30"/>
      <c r="F8" s="30"/>
      <c r="G8" s="30"/>
      <c r="H8" s="30"/>
      <c r="I8" s="32"/>
    </row>
    <row r="9" spans="1:9" ht="12.75">
      <c r="A9" s="2"/>
      <c r="B9" s="29" t="str">
        <f>step1!B9</f>
        <v>of the slicer, and 1 hours of the winder.  It also requires $60 worth of raw materials</v>
      </c>
      <c r="C9" s="30"/>
      <c r="D9" s="30"/>
      <c r="E9" s="30"/>
      <c r="F9" s="30"/>
      <c r="G9" s="30"/>
      <c r="H9" s="30"/>
      <c r="I9" s="32"/>
    </row>
    <row r="10" spans="1:9" ht="12.75">
      <c r="A10" s="2"/>
      <c r="B10" s="35" t="str">
        <f>step1!B10</f>
        <v>and 7 hours of direct labor at $14 per hour.</v>
      </c>
      <c r="C10" s="36"/>
      <c r="D10" s="36"/>
      <c r="E10" s="36"/>
      <c r="F10" s="40"/>
      <c r="G10" s="36"/>
      <c r="H10" s="36"/>
      <c r="I10" s="38"/>
    </row>
    <row r="12" spans="1:9" ht="15.75">
      <c r="A12" s="41" t="s">
        <v>1</v>
      </c>
      <c r="B12" s="21" t="s">
        <v>5</v>
      </c>
      <c r="C12" s="18" t="str">
        <f>"Enter the actual hours for the "&amp;step1!L15&amp;" in column D."</f>
        <v>Enter the actual hours for the card stock in column D.</v>
      </c>
      <c r="D12" s="5"/>
      <c r="E12" s="5"/>
      <c r="F12" s="5"/>
      <c r="G12" s="5"/>
      <c r="H12" s="5"/>
      <c r="I12" s="6"/>
    </row>
    <row r="13" spans="1:9" ht="15">
      <c r="A13" s="23"/>
      <c r="B13" s="22" t="s">
        <v>5</v>
      </c>
      <c r="C13" s="17" t="s">
        <v>33</v>
      </c>
      <c r="D13" s="2"/>
      <c r="E13" s="2"/>
      <c r="F13" s="2"/>
      <c r="G13" s="2"/>
      <c r="H13" s="2"/>
      <c r="I13" s="8"/>
    </row>
    <row r="14" spans="1:9" ht="15">
      <c r="A14" s="23"/>
      <c r="B14" s="22" t="s">
        <v>5</v>
      </c>
      <c r="C14" s="17" t="str">
        <f>"Enter the formulas for indirect cost for "&amp;step1!L15&amp;" in column F."</f>
        <v>Enter the formulas for indirect cost for card stock in column F.</v>
      </c>
      <c r="D14" s="2"/>
      <c r="E14" s="2"/>
      <c r="F14" s="2"/>
      <c r="G14" s="2"/>
      <c r="H14" s="2"/>
      <c r="I14" s="8"/>
    </row>
    <row r="15" spans="1:9" ht="15.75">
      <c r="A15" s="24"/>
      <c r="B15" s="25"/>
      <c r="C15" s="19" t="s">
        <v>7</v>
      </c>
      <c r="D15" s="1"/>
      <c r="E15" s="1"/>
      <c r="F15" s="1"/>
      <c r="G15" s="1"/>
      <c r="H15" s="1"/>
      <c r="I15" s="10"/>
    </row>
    <row r="16" spans="1:9" ht="12.75">
      <c r="A16" s="3"/>
      <c r="B16" s="3"/>
      <c r="C16" s="3"/>
      <c r="D16" s="3"/>
      <c r="E16" s="3"/>
      <c r="F16" s="3"/>
      <c r="G16" s="49"/>
      <c r="H16" s="3"/>
      <c r="I16" s="3"/>
    </row>
    <row r="17" spans="1:9" ht="12.75">
      <c r="A17" s="3"/>
      <c r="B17" s="3"/>
      <c r="C17" s="3"/>
      <c r="D17" s="3"/>
      <c r="E17" s="3"/>
      <c r="F17" s="3"/>
      <c r="G17" s="3"/>
      <c r="H17" s="3"/>
      <c r="I17" s="3"/>
    </row>
    <row r="18" spans="1:9" ht="12.75">
      <c r="A18" s="3"/>
      <c r="B18" s="62" t="s">
        <v>18</v>
      </c>
      <c r="G18" s="51"/>
      <c r="H18" s="52"/>
      <c r="I18" s="3"/>
    </row>
    <row r="19" spans="1:11" ht="12.75">
      <c r="A19" s="3"/>
      <c r="G19" s="53"/>
      <c r="H19" s="53"/>
      <c r="I19" s="3"/>
      <c r="K19" s="15"/>
    </row>
    <row r="20" spans="1:9" ht="12.75">
      <c r="A20" s="3"/>
      <c r="B20" s="45" t="s">
        <v>13</v>
      </c>
      <c r="C20" s="46" t="s">
        <v>14</v>
      </c>
      <c r="D20" s="46" t="s">
        <v>15</v>
      </c>
      <c r="E20" s="46" t="s">
        <v>17</v>
      </c>
      <c r="F20" s="60"/>
      <c r="G20" s="53"/>
      <c r="H20" s="53"/>
      <c r="I20" s="3"/>
    </row>
    <row r="21" spans="1:9" ht="12.75">
      <c r="A21" s="3"/>
      <c r="B21" s="48" t="s">
        <v>35</v>
      </c>
      <c r="C21" s="53">
        <f>step1!L1</f>
        <v>14400</v>
      </c>
      <c r="D21" s="59">
        <f>step1!L2</f>
        <v>450</v>
      </c>
      <c r="E21" s="4">
        <f>C21/D21</f>
        <v>32</v>
      </c>
      <c r="F21" s="8"/>
      <c r="G21" s="53"/>
      <c r="H21" s="53"/>
      <c r="I21" s="3"/>
    </row>
    <row r="22" spans="1:9" ht="12.75">
      <c r="A22" s="3"/>
      <c r="B22" s="48" t="str">
        <f>step1!L14</f>
        <v>slicer</v>
      </c>
      <c r="C22" s="53">
        <f>step1!L3</f>
        <v>4800</v>
      </c>
      <c r="D22" s="59">
        <f>step1!L4</f>
        <v>300</v>
      </c>
      <c r="E22" s="4">
        <f>C22/D22</f>
        <v>16</v>
      </c>
      <c r="F22" s="8"/>
      <c r="G22" s="53"/>
      <c r="H22" s="53"/>
      <c r="I22" s="3"/>
    </row>
    <row r="23" spans="1:9" ht="12.75">
      <c r="A23" s="3"/>
      <c r="B23" s="48" t="s">
        <v>16</v>
      </c>
      <c r="C23" s="53">
        <f>step1!L5</f>
        <v>3000</v>
      </c>
      <c r="D23" s="59">
        <f>step1!L6</f>
        <v>150</v>
      </c>
      <c r="E23" s="4">
        <f>C23/D23</f>
        <v>20</v>
      </c>
      <c r="F23" s="8"/>
      <c r="G23" s="53"/>
      <c r="H23" s="53"/>
      <c r="I23" s="3"/>
    </row>
    <row r="24" spans="1:9" ht="12.75">
      <c r="A24" s="3"/>
      <c r="B24" s="47"/>
      <c r="C24" s="11"/>
      <c r="D24" s="58"/>
      <c r="E24" s="58"/>
      <c r="F24" s="61"/>
      <c r="G24" s="3"/>
      <c r="H24" s="3"/>
      <c r="I24" s="3"/>
    </row>
    <row r="25" spans="1:9" ht="12.75">
      <c r="A25" s="3"/>
      <c r="B25" s="3"/>
      <c r="C25" s="3"/>
      <c r="D25" s="3"/>
      <c r="E25" s="3"/>
      <c r="F25" s="3"/>
      <c r="G25" s="49"/>
      <c r="H25" s="3"/>
      <c r="I25" s="3"/>
    </row>
    <row r="26" spans="1:9" ht="12.75">
      <c r="A26" s="3"/>
      <c r="B26" s="3"/>
      <c r="C26" s="3"/>
      <c r="D26" s="3"/>
      <c r="E26" s="3"/>
      <c r="F26" s="3"/>
      <c r="G26" s="3"/>
      <c r="H26" s="53"/>
      <c r="I26" s="3"/>
    </row>
    <row r="27" spans="1:9" ht="12.75">
      <c r="A27" s="3"/>
      <c r="B27" s="63" t="s">
        <v>19</v>
      </c>
      <c r="C27" s="4"/>
      <c r="D27" s="3"/>
      <c r="E27" s="3"/>
      <c r="F27" s="3"/>
      <c r="G27" s="3"/>
      <c r="H27" s="3"/>
      <c r="I27" s="3"/>
    </row>
    <row r="28" spans="1:9" ht="12.75">
      <c r="A28" s="3"/>
      <c r="B28" s="3"/>
      <c r="C28" s="4"/>
      <c r="D28" s="3"/>
      <c r="E28" s="3"/>
      <c r="F28" s="3"/>
      <c r="G28" s="3"/>
      <c r="H28" s="3"/>
      <c r="I28" s="3"/>
    </row>
    <row r="29" spans="1:9" ht="12.75">
      <c r="A29" s="3"/>
      <c r="B29" s="64" t="s">
        <v>23</v>
      </c>
      <c r="C29" s="65"/>
      <c r="D29" s="46" t="s">
        <v>26</v>
      </c>
      <c r="E29" s="46" t="s">
        <v>24</v>
      </c>
      <c r="F29" s="66" t="s">
        <v>25</v>
      </c>
      <c r="G29" s="4"/>
      <c r="H29" s="3"/>
      <c r="I29" s="3"/>
    </row>
    <row r="30" spans="1:9" ht="12.75">
      <c r="A30" s="3"/>
      <c r="B30" s="48" t="s">
        <v>36</v>
      </c>
      <c r="C30" s="4"/>
      <c r="D30" s="74"/>
      <c r="E30" s="75"/>
      <c r="F30" s="73"/>
      <c r="G30" s="3"/>
      <c r="H30" s="3"/>
      <c r="I30" s="3"/>
    </row>
    <row r="31" spans="1:9" ht="12.75">
      <c r="A31" s="3"/>
      <c r="B31" s="48" t="str">
        <f>"Indirect - "&amp;step1!L14</f>
        <v>Indirect - slicer</v>
      </c>
      <c r="C31" s="4"/>
      <c r="D31" s="74"/>
      <c r="E31" s="75"/>
      <c r="F31" s="73"/>
      <c r="G31" s="49"/>
      <c r="H31" s="3"/>
      <c r="I31" s="3"/>
    </row>
    <row r="32" spans="1:9" ht="12.75">
      <c r="A32" s="3"/>
      <c r="B32" s="48" t="s">
        <v>20</v>
      </c>
      <c r="C32" s="4"/>
      <c r="D32" s="74"/>
      <c r="E32" s="75"/>
      <c r="F32" s="73"/>
      <c r="G32" s="3"/>
      <c r="H32" s="3"/>
      <c r="I32" s="3"/>
    </row>
    <row r="33" spans="1:9" ht="12.75">
      <c r="A33" s="3"/>
      <c r="B33" s="48"/>
      <c r="C33" s="4"/>
      <c r="D33" s="3"/>
      <c r="E33" s="4"/>
      <c r="F33" s="69"/>
      <c r="G33" s="4"/>
      <c r="H33" s="3"/>
      <c r="I33" s="3"/>
    </row>
    <row r="34" spans="1:9" ht="12.75">
      <c r="A34" s="3"/>
      <c r="B34" s="48"/>
      <c r="C34" s="4"/>
      <c r="D34" s="3"/>
      <c r="E34" s="3"/>
      <c r="F34" s="69"/>
      <c r="G34" s="3"/>
      <c r="H34" s="3"/>
      <c r="I34" s="3"/>
    </row>
    <row r="35" spans="1:9" ht="12.75">
      <c r="A35" s="3"/>
      <c r="B35" s="7"/>
      <c r="C35" s="4"/>
      <c r="D35" s="3"/>
      <c r="E35" s="3"/>
      <c r="F35" s="71"/>
      <c r="G35" s="3"/>
      <c r="H35" s="3"/>
      <c r="I35" s="3"/>
    </row>
    <row r="36" spans="1:9" ht="12.75">
      <c r="A36" s="3"/>
      <c r="B36" s="67"/>
      <c r="C36" s="4"/>
      <c r="D36" s="3"/>
      <c r="E36" s="3"/>
      <c r="F36" s="69"/>
      <c r="G36" s="3"/>
      <c r="H36" s="3"/>
      <c r="I36" s="3"/>
    </row>
    <row r="37" spans="1:9" ht="12.75">
      <c r="A37" s="3"/>
      <c r="B37" s="47"/>
      <c r="C37" s="11"/>
      <c r="D37" s="58"/>
      <c r="E37" s="58"/>
      <c r="F37" s="61"/>
      <c r="G37" s="3"/>
      <c r="H37" s="3"/>
      <c r="I37" s="3"/>
    </row>
    <row r="38" spans="1:9" ht="12.75">
      <c r="A38" s="3"/>
      <c r="B38" s="3"/>
      <c r="C38" s="4"/>
      <c r="D38" s="3"/>
      <c r="E38" s="3"/>
      <c r="F38" s="3"/>
      <c r="G38" s="3"/>
      <c r="H38" s="3"/>
      <c r="I38" s="3"/>
    </row>
    <row r="39" spans="1:9" ht="12.75">
      <c r="A39" s="3"/>
      <c r="B39" s="3"/>
      <c r="C39" s="4"/>
      <c r="D39" s="3"/>
      <c r="E39" s="3"/>
      <c r="F39" s="3"/>
      <c r="G39" s="3"/>
      <c r="H39" s="3"/>
      <c r="I39" s="3"/>
    </row>
    <row r="40" spans="1:9" ht="12.75">
      <c r="A40" s="3"/>
      <c r="B40" s="3"/>
      <c r="C40" s="4"/>
      <c r="D40" s="3"/>
      <c r="E40" s="3"/>
      <c r="F40" s="3"/>
      <c r="G40" s="3"/>
      <c r="H40" s="3"/>
      <c r="I40" s="3"/>
    </row>
    <row r="41" spans="1:9" ht="12.75">
      <c r="A41" s="3"/>
      <c r="B41" s="3"/>
      <c r="C41" s="4"/>
      <c r="D41" s="3"/>
      <c r="E41" s="3"/>
      <c r="F41" s="3"/>
      <c r="G41" s="3"/>
      <c r="H41" s="3"/>
      <c r="I41" s="3"/>
    </row>
    <row r="42" spans="1:9" ht="12.75">
      <c r="A42" s="3"/>
      <c r="B42" s="3"/>
      <c r="C42" s="4"/>
      <c r="D42" s="3"/>
      <c r="E42" s="3"/>
      <c r="F42" s="3"/>
      <c r="G42" s="3"/>
      <c r="H42" s="3"/>
      <c r="I42" s="3"/>
    </row>
    <row r="43" spans="1:9" ht="12.75">
      <c r="A43" s="3"/>
      <c r="B43" s="3"/>
      <c r="C43" s="3"/>
      <c r="D43" s="50"/>
      <c r="E43" s="3"/>
      <c r="F43" s="3"/>
      <c r="G43" s="3"/>
      <c r="H43" s="3"/>
      <c r="I43" s="3"/>
    </row>
    <row r="44" ht="12.75">
      <c r="D44" s="2"/>
    </row>
    <row r="45" ht="12.75">
      <c r="D45" s="2"/>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sheetPr codeName="Sheet2"/>
  <dimension ref="A1:L37"/>
  <sheetViews>
    <sheetView workbookViewId="0" topLeftCell="A1">
      <selection activeCell="A1" sqref="A1"/>
    </sheetView>
  </sheetViews>
  <sheetFormatPr defaultColWidth="9.140625" defaultRowHeight="12.75"/>
  <cols>
    <col min="2" max="5" width="10.8515625" style="0" customWidth="1"/>
    <col min="8" max="8" width="5.7109375" style="0" customWidth="1"/>
    <col min="9" max="9" width="6.57421875" style="0" customWidth="1"/>
  </cols>
  <sheetData>
    <row r="1" ht="18.75">
      <c r="D1" s="16" t="str">
        <f>step1!D1</f>
        <v>Indirect cost allocation</v>
      </c>
    </row>
    <row r="2" ht="18.75">
      <c r="D2" s="16" t="str">
        <f>step1!D2</f>
        <v>Product pricing problems</v>
      </c>
    </row>
    <row r="5" spans="1:9" ht="12.75">
      <c r="A5" s="2"/>
      <c r="B5" s="26" t="str">
        <f>step1!B5</f>
        <v>The Paper View mill uses 3 machines to make paper products, allocating costs on</v>
      </c>
      <c r="C5" s="27"/>
      <c r="D5" s="27"/>
      <c r="E5" s="27"/>
      <c r="F5" s="27"/>
      <c r="G5" s="27"/>
      <c r="H5" s="27"/>
      <c r="I5" s="28"/>
    </row>
    <row r="6" spans="1:9" ht="12.75">
      <c r="A6" s="2"/>
      <c r="B6" s="29" t="str">
        <f>step1!B6</f>
        <v>machine hours.  Last month the press cost $14400 for 450 hours of operation, the slicer</v>
      </c>
      <c r="C6" s="30"/>
      <c r="D6" s="30"/>
      <c r="E6" s="30"/>
      <c r="F6" s="30"/>
      <c r="G6" s="30"/>
      <c r="H6" s="39"/>
      <c r="I6" s="32"/>
    </row>
    <row r="7" spans="1:9" ht="12.75">
      <c r="A7" s="2"/>
      <c r="B7" s="29" t="str">
        <f>step1!B7</f>
        <v>cost $4800 for 300 hours of operation, the winder cost $3000 for 150 hours of operation.</v>
      </c>
      <c r="C7" s="30"/>
      <c r="D7" s="30"/>
      <c r="E7" s="30"/>
      <c r="F7" s="30"/>
      <c r="G7" s="30"/>
      <c r="H7" s="30"/>
      <c r="I7" s="32"/>
    </row>
    <row r="8" spans="1:9" ht="12.75">
      <c r="A8" s="2"/>
      <c r="B8" s="29" t="str">
        <f>step1!B8</f>
        <v>     Find the cost of a roll of card stock which requires 6 hours of the paper press, 4 hours</v>
      </c>
      <c r="C8" s="30"/>
      <c r="D8" s="30"/>
      <c r="E8" s="30"/>
      <c r="F8" s="30"/>
      <c r="G8" s="30"/>
      <c r="H8" s="30"/>
      <c r="I8" s="32"/>
    </row>
    <row r="9" spans="1:9" ht="12.75">
      <c r="A9" s="2"/>
      <c r="B9" s="29" t="str">
        <f>step1!B9</f>
        <v>of the slicer, and 1 hours of the winder.  It also requires $60 worth of raw materials</v>
      </c>
      <c r="C9" s="30"/>
      <c r="D9" s="30"/>
      <c r="E9" s="30"/>
      <c r="F9" s="30"/>
      <c r="G9" s="30"/>
      <c r="H9" s="30"/>
      <c r="I9" s="32"/>
    </row>
    <row r="10" spans="1:9" ht="12.75">
      <c r="A10" s="2"/>
      <c r="B10" s="35" t="str">
        <f>step1!B10</f>
        <v>and 7 hours of direct labor at $14 per hour.</v>
      </c>
      <c r="C10" s="36"/>
      <c r="D10" s="36"/>
      <c r="E10" s="36"/>
      <c r="F10" s="40"/>
      <c r="G10" s="36"/>
      <c r="H10" s="36"/>
      <c r="I10" s="38"/>
    </row>
    <row r="11" ht="12.75">
      <c r="L11" s="68"/>
    </row>
    <row r="12" spans="1:12" ht="15.75">
      <c r="A12" s="41" t="s">
        <v>2</v>
      </c>
      <c r="B12" s="21" t="s">
        <v>5</v>
      </c>
      <c r="C12" s="18" t="str">
        <f>"Enter the direct labor costs for "&amp;step1!L15&amp;" in row 33."</f>
        <v>Enter the direct labor costs for card stock in row 33.</v>
      </c>
      <c r="D12" s="5"/>
      <c r="E12" s="5"/>
      <c r="F12" s="5"/>
      <c r="G12" s="5"/>
      <c r="H12" s="5"/>
      <c r="I12" s="6"/>
      <c r="L12" s="68"/>
    </row>
    <row r="13" spans="1:9" ht="15">
      <c r="A13" s="23"/>
      <c r="B13" s="22" t="s">
        <v>5</v>
      </c>
      <c r="C13" s="17" t="str">
        <f>"Enter the raw materials cost for "&amp;step1!L15&amp;" in cell F34."</f>
        <v>Enter the raw materials cost for card stock in cell F34.</v>
      </c>
      <c r="D13" s="2"/>
      <c r="E13" s="2"/>
      <c r="F13" s="2"/>
      <c r="G13" s="2"/>
      <c r="H13" s="2"/>
      <c r="I13" s="8"/>
    </row>
    <row r="14" spans="1:9" ht="15">
      <c r="A14" s="23"/>
      <c r="B14" s="22" t="s">
        <v>5</v>
      </c>
      <c r="C14" s="17" t="s">
        <v>34</v>
      </c>
      <c r="D14" s="2"/>
      <c r="E14" s="2"/>
      <c r="F14" s="2"/>
      <c r="G14" s="2"/>
      <c r="H14" s="2"/>
      <c r="I14" s="8"/>
    </row>
    <row r="15" spans="1:9" ht="15.75">
      <c r="A15" s="24"/>
      <c r="B15" s="25"/>
      <c r="C15" s="19" t="s">
        <v>9</v>
      </c>
      <c r="D15" s="1"/>
      <c r="E15" s="1"/>
      <c r="F15" s="1"/>
      <c r="G15" s="1"/>
      <c r="H15" s="1"/>
      <c r="I15" s="10"/>
    </row>
    <row r="18" spans="2:8" ht="12.75">
      <c r="B18" s="62" t="s">
        <v>18</v>
      </c>
      <c r="G18" s="51"/>
      <c r="H18" s="52"/>
    </row>
    <row r="19" spans="7:8" ht="12.75">
      <c r="G19" s="53"/>
      <c r="H19" s="53"/>
    </row>
    <row r="20" spans="2:8" ht="12.75">
      <c r="B20" s="45" t="s">
        <v>13</v>
      </c>
      <c r="C20" s="46" t="s">
        <v>14</v>
      </c>
      <c r="D20" s="46" t="s">
        <v>15</v>
      </c>
      <c r="E20" s="46" t="s">
        <v>17</v>
      </c>
      <c r="F20" s="60"/>
      <c r="G20" s="53"/>
      <c r="H20" s="53"/>
    </row>
    <row r="21" spans="2:8" ht="12.75">
      <c r="B21" s="48" t="s">
        <v>35</v>
      </c>
      <c r="C21" s="53">
        <f>step1!L1</f>
        <v>14400</v>
      </c>
      <c r="D21" s="59">
        <f>step1!L2</f>
        <v>450</v>
      </c>
      <c r="E21" s="4">
        <f>C21/D21</f>
        <v>32</v>
      </c>
      <c r="F21" s="8"/>
      <c r="G21" s="53"/>
      <c r="H21" s="53"/>
    </row>
    <row r="22" spans="2:8" ht="12.75">
      <c r="B22" s="48" t="str">
        <f>step1!L14</f>
        <v>slicer</v>
      </c>
      <c r="C22" s="53">
        <f>step1!L3</f>
        <v>4800</v>
      </c>
      <c r="D22" s="59">
        <f>step1!L4</f>
        <v>300</v>
      </c>
      <c r="E22" s="4">
        <f>C22/D22</f>
        <v>16</v>
      </c>
      <c r="F22" s="8"/>
      <c r="G22" s="53"/>
      <c r="H22" s="53"/>
    </row>
    <row r="23" spans="2:8" ht="12.75">
      <c r="B23" s="48" t="s">
        <v>16</v>
      </c>
      <c r="C23" s="53">
        <f>step1!L5</f>
        <v>3000</v>
      </c>
      <c r="D23" s="59">
        <f>step1!L6</f>
        <v>150</v>
      </c>
      <c r="E23" s="4">
        <f>C23/D23</f>
        <v>20</v>
      </c>
      <c r="F23" s="8"/>
      <c r="G23" s="53"/>
      <c r="H23" s="53"/>
    </row>
    <row r="24" spans="2:8" ht="12.75">
      <c r="B24" s="47"/>
      <c r="C24" s="11"/>
      <c r="D24" s="58"/>
      <c r="E24" s="58"/>
      <c r="F24" s="61"/>
      <c r="G24" s="3"/>
      <c r="H24" s="3"/>
    </row>
    <row r="25" spans="2:8" ht="12.75">
      <c r="B25" s="3"/>
      <c r="C25" s="3"/>
      <c r="D25" s="3"/>
      <c r="E25" s="3"/>
      <c r="F25" s="3"/>
      <c r="G25" s="49"/>
      <c r="H25" s="3"/>
    </row>
    <row r="26" spans="2:8" ht="12.75">
      <c r="B26" s="3"/>
      <c r="C26" s="3"/>
      <c r="D26" s="3"/>
      <c r="E26" s="3"/>
      <c r="F26" s="3"/>
      <c r="G26" s="3"/>
      <c r="H26" s="53"/>
    </row>
    <row r="27" spans="2:8" ht="12.75">
      <c r="B27" s="63" t="s">
        <v>19</v>
      </c>
      <c r="C27" s="4"/>
      <c r="D27" s="3"/>
      <c r="E27" s="3"/>
      <c r="F27" s="3"/>
      <c r="G27" s="3"/>
      <c r="H27" s="3"/>
    </row>
    <row r="28" spans="2:8" ht="12.75">
      <c r="B28" s="3"/>
      <c r="C28" s="4"/>
      <c r="D28" s="3"/>
      <c r="E28" s="3"/>
      <c r="F28" s="3"/>
      <c r="G28" s="3"/>
      <c r="H28" s="3"/>
    </row>
    <row r="29" spans="2:8" ht="12.75">
      <c r="B29" s="64" t="s">
        <v>23</v>
      </c>
      <c r="C29" s="65"/>
      <c r="D29" s="46" t="s">
        <v>26</v>
      </c>
      <c r="E29" s="46" t="s">
        <v>24</v>
      </c>
      <c r="F29" s="66" t="s">
        <v>25</v>
      </c>
      <c r="G29" s="3"/>
      <c r="H29" s="3"/>
    </row>
    <row r="30" spans="2:6" ht="12.75">
      <c r="B30" s="48" t="s">
        <v>36</v>
      </c>
      <c r="C30" s="4"/>
      <c r="D30" s="3">
        <f>step1!L9</f>
        <v>6</v>
      </c>
      <c r="E30" s="4">
        <f>E21</f>
        <v>32</v>
      </c>
      <c r="F30" s="69">
        <f>D30*E30</f>
        <v>192</v>
      </c>
    </row>
    <row r="31" spans="2:6" ht="12.75">
      <c r="B31" s="48" t="str">
        <f>"Indirect - "&amp;step1!L14</f>
        <v>Indirect - slicer</v>
      </c>
      <c r="C31" s="4"/>
      <c r="D31" s="3">
        <f>step1!L10</f>
        <v>4</v>
      </c>
      <c r="E31" s="4">
        <f>E22</f>
        <v>16</v>
      </c>
      <c r="F31" s="69">
        <f>D31*E31</f>
        <v>64</v>
      </c>
    </row>
    <row r="32" spans="2:6" ht="12.75">
      <c r="B32" s="48" t="s">
        <v>20</v>
      </c>
      <c r="C32" s="4"/>
      <c r="D32" s="3">
        <f>step1!L11</f>
        <v>1</v>
      </c>
      <c r="E32" s="4">
        <f>E23</f>
        <v>20</v>
      </c>
      <c r="F32" s="69">
        <f>D32*E32</f>
        <v>20</v>
      </c>
    </row>
    <row r="33" spans="2:6" ht="12.75">
      <c r="B33" s="48" t="s">
        <v>21</v>
      </c>
      <c r="C33" s="4"/>
      <c r="D33" s="74"/>
      <c r="E33" s="75"/>
      <c r="F33" s="73"/>
    </row>
    <row r="34" spans="2:6" ht="12.75">
      <c r="B34" s="48" t="s">
        <v>28</v>
      </c>
      <c r="C34" s="4"/>
      <c r="D34" s="3"/>
      <c r="E34" s="3"/>
      <c r="F34" s="73"/>
    </row>
    <row r="35" spans="2:6" ht="12.75">
      <c r="B35" s="7"/>
      <c r="C35" s="4"/>
      <c r="D35" s="3"/>
      <c r="E35" s="3"/>
      <c r="F35" s="71" t="s">
        <v>29</v>
      </c>
    </row>
    <row r="36" spans="2:6" ht="12.75">
      <c r="B36" s="67" t="s">
        <v>22</v>
      </c>
      <c r="C36" s="4"/>
      <c r="D36" s="3"/>
      <c r="E36" s="3"/>
      <c r="F36" s="73"/>
    </row>
    <row r="37" spans="2:6" ht="12.75">
      <c r="B37" s="47"/>
      <c r="C37" s="11"/>
      <c r="D37" s="58"/>
      <c r="E37" s="58"/>
      <c r="F37" s="61"/>
    </row>
  </sheetData>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sheetPr codeName="Sheet5"/>
  <dimension ref="A1:M62"/>
  <sheetViews>
    <sheetView tabSelected="1" workbookViewId="0" topLeftCell="A1">
      <selection activeCell="A1" sqref="A1"/>
    </sheetView>
  </sheetViews>
  <sheetFormatPr defaultColWidth="9.140625" defaultRowHeight="12.75"/>
  <cols>
    <col min="2" max="5" width="10.8515625" style="0" customWidth="1"/>
    <col min="8" max="8" width="5.7109375" style="0" customWidth="1"/>
    <col min="9" max="9" width="6.7109375" style="0" customWidth="1"/>
  </cols>
  <sheetData>
    <row r="1" ht="18.75">
      <c r="D1" s="16" t="str">
        <f>step1!D1</f>
        <v>Indirect cost allocation</v>
      </c>
    </row>
    <row r="2" ht="18.75">
      <c r="D2" s="16" t="str">
        <f>step1!D2</f>
        <v>Product pricing problems</v>
      </c>
    </row>
    <row r="5" spans="1:9" ht="12.75">
      <c r="A5" s="2"/>
      <c r="B5" s="26" t="str">
        <f>step1!B5</f>
        <v>The Paper View mill uses 3 machines to make paper products, allocating costs on</v>
      </c>
      <c r="C5" s="27"/>
      <c r="D5" s="27"/>
      <c r="E5" s="27"/>
      <c r="F5" s="27"/>
      <c r="G5" s="27"/>
      <c r="H5" s="27"/>
      <c r="I5" s="28"/>
    </row>
    <row r="6" spans="1:9" ht="12.75">
      <c r="A6" s="2"/>
      <c r="B6" s="29" t="str">
        <f>step1!B6</f>
        <v>machine hours.  Last month the press cost $14400 for 450 hours of operation, the slicer</v>
      </c>
      <c r="C6" s="30"/>
      <c r="D6" s="30"/>
      <c r="E6" s="30"/>
      <c r="F6" s="30"/>
      <c r="G6" s="30"/>
      <c r="H6" s="39"/>
      <c r="I6" s="32"/>
    </row>
    <row r="7" spans="1:9" ht="12.75">
      <c r="A7" s="2"/>
      <c r="B7" s="29" t="str">
        <f>step1!B7</f>
        <v>cost $4800 for 300 hours of operation, the winder cost $3000 for 150 hours of operation.</v>
      </c>
      <c r="C7" s="30"/>
      <c r="D7" s="30"/>
      <c r="E7" s="30"/>
      <c r="F7" s="30"/>
      <c r="G7" s="30"/>
      <c r="H7" s="30"/>
      <c r="I7" s="32"/>
    </row>
    <row r="8" spans="1:9" ht="12.75">
      <c r="A8" s="2"/>
      <c r="B8" s="29" t="str">
        <f>step1!B8</f>
        <v>     Find the cost of a roll of card stock which requires 6 hours of the paper press, 4 hours</v>
      </c>
      <c r="C8" s="30"/>
      <c r="D8" s="30"/>
      <c r="E8" s="30"/>
      <c r="F8" s="30"/>
      <c r="G8" s="30"/>
      <c r="H8" s="30"/>
      <c r="I8" s="32"/>
    </row>
    <row r="9" spans="1:9" ht="12.75">
      <c r="A9" s="2"/>
      <c r="B9" s="29" t="str">
        <f>step1!B9</f>
        <v>of the slicer, and 1 hours of the winder.  It also requires $60 worth of raw materials</v>
      </c>
      <c r="C9" s="30"/>
      <c r="D9" s="30"/>
      <c r="E9" s="30"/>
      <c r="F9" s="30"/>
      <c r="G9" s="30"/>
      <c r="H9" s="30"/>
      <c r="I9" s="32"/>
    </row>
    <row r="10" spans="1:9" ht="12.75">
      <c r="A10" s="2"/>
      <c r="B10" s="35" t="str">
        <f>step1!B10</f>
        <v>and 7 hours of direct labor at $14 per hour.</v>
      </c>
      <c r="C10" s="36"/>
      <c r="D10" s="36"/>
      <c r="E10" s="36"/>
      <c r="F10" s="40"/>
      <c r="G10" s="36"/>
      <c r="H10" s="36"/>
      <c r="I10" s="38"/>
    </row>
    <row r="11" ht="12.75">
      <c r="L11" s="56"/>
    </row>
    <row r="12" spans="1:12" ht="15.75">
      <c r="A12" s="41" t="s">
        <v>3</v>
      </c>
      <c r="B12" s="43"/>
      <c r="C12" s="5"/>
      <c r="D12" s="5"/>
      <c r="E12" s="5"/>
      <c r="F12" s="5"/>
      <c r="G12" s="5"/>
      <c r="H12" s="5"/>
      <c r="I12" s="6"/>
      <c r="L12" s="56"/>
    </row>
    <row r="13" spans="1:9" ht="15.75">
      <c r="A13" s="7"/>
      <c r="B13" s="17" t="s">
        <v>10</v>
      </c>
      <c r="C13" s="2"/>
      <c r="D13" s="2"/>
      <c r="E13" s="2"/>
      <c r="F13" s="2"/>
      <c r="G13" s="2"/>
      <c r="H13" s="2"/>
      <c r="I13" s="8"/>
    </row>
    <row r="14" spans="1:9" ht="12.75">
      <c r="A14" s="9"/>
      <c r="B14" s="1"/>
      <c r="C14" s="1"/>
      <c r="D14" s="1"/>
      <c r="E14" s="1"/>
      <c r="F14" s="1"/>
      <c r="G14" s="1"/>
      <c r="H14" s="1"/>
      <c r="I14" s="10"/>
    </row>
    <row r="15" spans="1:10" ht="12.75">
      <c r="A15" s="3"/>
      <c r="B15" s="3"/>
      <c r="C15" s="3"/>
      <c r="D15" s="3"/>
      <c r="E15" s="3"/>
      <c r="F15" s="3"/>
      <c r="G15" s="3"/>
      <c r="H15" s="3"/>
      <c r="I15" s="3"/>
      <c r="J15" s="3"/>
    </row>
    <row r="16" spans="9:10" ht="12.75">
      <c r="I16" s="3"/>
      <c r="J16" s="3"/>
    </row>
    <row r="17" spans="9:10" ht="12.75">
      <c r="I17" s="3"/>
      <c r="J17" s="3"/>
    </row>
    <row r="18" spans="1:10" ht="12.75">
      <c r="A18" s="3"/>
      <c r="B18" s="62" t="s">
        <v>18</v>
      </c>
      <c r="G18" s="51"/>
      <c r="H18" s="52"/>
      <c r="I18" s="3"/>
      <c r="J18" s="3"/>
    </row>
    <row r="19" spans="1:10" ht="12.75">
      <c r="A19" s="3"/>
      <c r="G19" s="53"/>
      <c r="H19" s="53"/>
      <c r="I19" s="3"/>
      <c r="J19" s="3"/>
    </row>
    <row r="20" spans="1:13" ht="12.75">
      <c r="A20" s="3"/>
      <c r="B20" s="45" t="s">
        <v>13</v>
      </c>
      <c r="C20" s="46" t="s">
        <v>14</v>
      </c>
      <c r="D20" s="46" t="s">
        <v>15</v>
      </c>
      <c r="E20" s="46" t="s">
        <v>17</v>
      </c>
      <c r="F20" s="60"/>
      <c r="G20" s="57"/>
      <c r="H20" s="53"/>
      <c r="I20" s="3"/>
      <c r="J20" s="3"/>
      <c r="K20" s="57"/>
      <c r="L20" s="53"/>
      <c r="M20" s="2"/>
    </row>
    <row r="21" spans="1:10" ht="12.75">
      <c r="A21" s="3"/>
      <c r="B21" s="48" t="s">
        <v>35</v>
      </c>
      <c r="C21" s="53">
        <f>step1!L1</f>
        <v>14400</v>
      </c>
      <c r="D21" s="59">
        <f>step1!L2</f>
        <v>450</v>
      </c>
      <c r="E21" s="4">
        <f>C21/D21</f>
        <v>32</v>
      </c>
      <c r="F21" s="8"/>
      <c r="G21" s="57"/>
      <c r="H21" s="53"/>
      <c r="I21" s="3"/>
      <c r="J21" s="3"/>
    </row>
    <row r="22" spans="1:10" ht="12.75">
      <c r="A22" s="3"/>
      <c r="B22" s="48" t="str">
        <f>step1!L14</f>
        <v>slicer</v>
      </c>
      <c r="C22" s="53">
        <f>step1!L3</f>
        <v>4800</v>
      </c>
      <c r="D22" s="59">
        <f>step1!L4</f>
        <v>300</v>
      </c>
      <c r="E22" s="4">
        <f>C22/D22</f>
        <v>16</v>
      </c>
      <c r="F22" s="8"/>
      <c r="G22" s="57"/>
      <c r="H22" s="53"/>
      <c r="I22" s="3"/>
      <c r="J22" s="3"/>
    </row>
    <row r="23" spans="1:10" ht="12.75">
      <c r="A23" s="3"/>
      <c r="B23" s="48" t="s">
        <v>16</v>
      </c>
      <c r="C23" s="53">
        <f>step1!L5</f>
        <v>3000</v>
      </c>
      <c r="D23" s="59">
        <f>step1!L6</f>
        <v>150</v>
      </c>
      <c r="E23" s="4">
        <f>C23/D23</f>
        <v>20</v>
      </c>
      <c r="F23" s="8"/>
      <c r="G23" s="57"/>
      <c r="H23" s="53"/>
      <c r="I23" s="3"/>
      <c r="J23" s="3"/>
    </row>
    <row r="24" spans="1:10" ht="12.75">
      <c r="A24" s="3"/>
      <c r="B24" s="47"/>
      <c r="C24" s="11"/>
      <c r="D24" s="58"/>
      <c r="E24" s="58"/>
      <c r="F24" s="61"/>
      <c r="G24" s="3"/>
      <c r="H24" s="3"/>
      <c r="I24" s="3"/>
      <c r="J24" s="3"/>
    </row>
    <row r="25" spans="1:10" ht="12.75">
      <c r="A25" s="3"/>
      <c r="B25" s="3"/>
      <c r="C25" s="3"/>
      <c r="D25" s="3"/>
      <c r="E25" s="3"/>
      <c r="F25" s="3"/>
      <c r="G25" s="49"/>
      <c r="H25" s="3"/>
      <c r="I25" s="50"/>
      <c r="J25" s="3"/>
    </row>
    <row r="26" spans="1:10" ht="12.75">
      <c r="A26" s="3"/>
      <c r="B26" s="3"/>
      <c r="C26" s="3"/>
      <c r="D26" s="3"/>
      <c r="E26" s="3"/>
      <c r="F26" s="3"/>
      <c r="G26" s="3"/>
      <c r="H26" s="53"/>
      <c r="I26" s="3"/>
      <c r="J26" s="3"/>
    </row>
    <row r="27" spans="1:10" ht="12.75">
      <c r="A27" s="3"/>
      <c r="B27" s="63" t="s">
        <v>19</v>
      </c>
      <c r="C27" s="4"/>
      <c r="D27" s="3"/>
      <c r="E27" s="3"/>
      <c r="F27" s="3"/>
      <c r="G27" s="3"/>
      <c r="H27" s="3"/>
      <c r="I27" s="3"/>
      <c r="J27" s="3"/>
    </row>
    <row r="28" spans="1:10" ht="12.75">
      <c r="A28" s="3"/>
      <c r="B28" s="3"/>
      <c r="C28" s="4"/>
      <c r="D28" s="3"/>
      <c r="E28" s="3"/>
      <c r="F28" s="3"/>
      <c r="G28" s="3"/>
      <c r="H28" s="3"/>
      <c r="I28" s="3"/>
      <c r="J28" s="3"/>
    </row>
    <row r="29" spans="1:10" ht="12.75">
      <c r="A29" s="3"/>
      <c r="B29" s="64" t="s">
        <v>23</v>
      </c>
      <c r="C29" s="65"/>
      <c r="D29" s="46" t="s">
        <v>26</v>
      </c>
      <c r="E29" s="46" t="s">
        <v>24</v>
      </c>
      <c r="F29" s="66" t="s">
        <v>25</v>
      </c>
      <c r="G29" s="4"/>
      <c r="H29" s="3"/>
      <c r="I29" s="3"/>
      <c r="J29" s="3"/>
    </row>
    <row r="30" spans="1:10" ht="12.75">
      <c r="A30" s="3"/>
      <c r="B30" s="48" t="s">
        <v>36</v>
      </c>
      <c r="C30" s="4"/>
      <c r="D30" s="3">
        <f>step1!L9</f>
        <v>6</v>
      </c>
      <c r="E30" s="4">
        <f>E21</f>
        <v>32</v>
      </c>
      <c r="F30" s="69">
        <f>D30*E30</f>
        <v>192</v>
      </c>
      <c r="G30" s="3"/>
      <c r="H30" s="3"/>
      <c r="I30" s="3"/>
      <c r="J30" s="3"/>
    </row>
    <row r="31" spans="1:10" ht="12.75">
      <c r="A31" s="3"/>
      <c r="B31" s="48" t="str">
        <f>"Indirect - "&amp;step1!L14</f>
        <v>Indirect - slicer</v>
      </c>
      <c r="C31" s="4"/>
      <c r="D31" s="3">
        <f>step1!L10</f>
        <v>4</v>
      </c>
      <c r="E31" s="4">
        <f>E22</f>
        <v>16</v>
      </c>
      <c r="F31" s="69">
        <f>D31*E31</f>
        <v>64</v>
      </c>
      <c r="G31" s="49"/>
      <c r="H31" s="3"/>
      <c r="I31" s="3"/>
      <c r="J31" s="3"/>
    </row>
    <row r="32" spans="1:10" ht="12.75">
      <c r="A32" s="3"/>
      <c r="B32" s="48" t="s">
        <v>20</v>
      </c>
      <c r="C32" s="4"/>
      <c r="D32" s="3">
        <f>step1!L11</f>
        <v>1</v>
      </c>
      <c r="E32" s="4">
        <f>E23</f>
        <v>20</v>
      </c>
      <c r="F32" s="69">
        <f>D32*E32</f>
        <v>20</v>
      </c>
      <c r="G32" s="3"/>
      <c r="H32" s="3"/>
      <c r="I32" s="3"/>
      <c r="J32" s="3"/>
    </row>
    <row r="33" spans="1:10" ht="12.75">
      <c r="A33" s="3"/>
      <c r="B33" s="48" t="s">
        <v>21</v>
      </c>
      <c r="C33" s="4"/>
      <c r="D33" s="3">
        <f>step1!L12</f>
        <v>7</v>
      </c>
      <c r="E33" s="4">
        <f>step1!L8</f>
        <v>14</v>
      </c>
      <c r="F33" s="69">
        <f>D33*E33</f>
        <v>98</v>
      </c>
      <c r="G33" s="50"/>
      <c r="H33" s="12"/>
      <c r="I33" s="3"/>
      <c r="J33" s="3"/>
    </row>
    <row r="34" spans="1:10" ht="12.75">
      <c r="A34" s="3"/>
      <c r="B34" s="48" t="s">
        <v>28</v>
      </c>
      <c r="C34" s="4"/>
      <c r="D34" s="3"/>
      <c r="E34" s="70" t="s">
        <v>37</v>
      </c>
      <c r="F34" s="69">
        <f>step1!L7</f>
        <v>60</v>
      </c>
      <c r="G34" s="3"/>
      <c r="H34" s="3"/>
      <c r="I34" s="3"/>
      <c r="J34" s="3"/>
    </row>
    <row r="35" spans="1:10" ht="12.75">
      <c r="A35" s="3"/>
      <c r="B35" s="7"/>
      <c r="C35" s="4"/>
      <c r="D35" s="3"/>
      <c r="E35" s="3"/>
      <c r="F35" s="71" t="s">
        <v>29</v>
      </c>
      <c r="G35" s="3"/>
      <c r="H35" s="3"/>
      <c r="I35" s="3"/>
      <c r="J35" s="3"/>
    </row>
    <row r="36" spans="1:10" ht="12.75">
      <c r="A36" s="3"/>
      <c r="B36" s="67" t="s">
        <v>22</v>
      </c>
      <c r="C36" s="4"/>
      <c r="D36" s="3"/>
      <c r="E36" s="3"/>
      <c r="F36" s="72">
        <f>SUM(F30:F34)</f>
        <v>434</v>
      </c>
      <c r="G36" s="70" t="s">
        <v>27</v>
      </c>
      <c r="H36" s="3"/>
      <c r="I36" s="3"/>
      <c r="J36" s="3"/>
    </row>
    <row r="37" spans="1:10" ht="12.75">
      <c r="A37" s="3"/>
      <c r="B37" s="47"/>
      <c r="C37" s="11"/>
      <c r="D37" s="58"/>
      <c r="E37" s="58"/>
      <c r="F37" s="61"/>
      <c r="G37" s="3"/>
      <c r="H37" s="3"/>
      <c r="I37" s="3"/>
      <c r="J37" s="3"/>
    </row>
    <row r="38" spans="1:10" ht="12.75">
      <c r="A38" s="3"/>
      <c r="B38" s="3"/>
      <c r="C38" s="4"/>
      <c r="D38" s="3"/>
      <c r="E38" s="3"/>
      <c r="F38" s="3"/>
      <c r="G38" s="3"/>
      <c r="H38" s="3"/>
      <c r="I38" s="3"/>
      <c r="J38" s="3"/>
    </row>
    <row r="39" spans="1:10" ht="12.75">
      <c r="A39" s="3"/>
      <c r="B39" s="3"/>
      <c r="C39" s="4"/>
      <c r="D39" s="3"/>
      <c r="E39" s="3"/>
      <c r="F39" s="3"/>
      <c r="G39" s="3"/>
      <c r="H39" s="3"/>
      <c r="I39" s="3"/>
      <c r="J39" s="3"/>
    </row>
    <row r="40" spans="1:10" ht="18">
      <c r="A40" s="3"/>
      <c r="B40" s="77" t="s">
        <v>39</v>
      </c>
      <c r="C40" s="4"/>
      <c r="D40" s="3"/>
      <c r="E40" s="3"/>
      <c r="F40" s="3"/>
      <c r="G40" s="3"/>
      <c r="H40" s="3"/>
      <c r="I40" s="3"/>
      <c r="J40" s="3"/>
    </row>
    <row r="41" spans="1:10" ht="12.75">
      <c r="A41" s="3"/>
      <c r="B41" s="3"/>
      <c r="C41" s="4"/>
      <c r="D41" s="3"/>
      <c r="E41" s="3"/>
      <c r="F41" s="3"/>
      <c r="G41" s="3"/>
      <c r="H41" s="3"/>
      <c r="I41" s="3"/>
      <c r="J41" s="3"/>
    </row>
    <row r="42" spans="1:10" ht="12.75">
      <c r="A42" s="3"/>
      <c r="B42" s="3"/>
      <c r="C42" s="4"/>
      <c r="D42" s="3"/>
      <c r="E42" s="3"/>
      <c r="F42" s="3"/>
      <c r="G42" s="3"/>
      <c r="H42" s="3"/>
      <c r="I42" s="3"/>
      <c r="J42" s="3"/>
    </row>
    <row r="43" spans="1:10" ht="12.75">
      <c r="A43" s="3"/>
      <c r="B43" s="3"/>
      <c r="C43" s="3"/>
      <c r="D43" s="50"/>
      <c r="E43" s="3"/>
      <c r="F43" s="3"/>
      <c r="G43" s="3"/>
      <c r="H43" s="3"/>
      <c r="I43" s="3"/>
      <c r="J43" s="3"/>
    </row>
    <row r="44" spans="1:10" ht="12.75">
      <c r="A44" s="3"/>
      <c r="B44" s="3"/>
      <c r="C44" s="3"/>
      <c r="D44" s="3"/>
      <c r="E44" s="3"/>
      <c r="F44" s="3"/>
      <c r="G44" s="3"/>
      <c r="H44" s="3"/>
      <c r="I44" s="3"/>
      <c r="J44" s="3"/>
    </row>
    <row r="45" spans="1:10" ht="12.75">
      <c r="A45" s="3"/>
      <c r="B45" s="3"/>
      <c r="C45" s="3"/>
      <c r="D45" s="3"/>
      <c r="E45" s="3"/>
      <c r="F45" s="3"/>
      <c r="G45" s="3"/>
      <c r="H45" s="3"/>
      <c r="I45" s="3"/>
      <c r="J45" s="3"/>
    </row>
    <row r="46" ht="12.75">
      <c r="D46" s="2"/>
    </row>
    <row r="47" ht="12.75">
      <c r="D47" s="2"/>
    </row>
    <row r="48" ht="12.75">
      <c r="D48" s="2"/>
    </row>
    <row r="49" ht="12.75">
      <c r="D49" s="2"/>
    </row>
    <row r="50" ht="12.75">
      <c r="D50" s="2"/>
    </row>
    <row r="51" ht="12.75">
      <c r="D51" s="2"/>
    </row>
    <row r="52" ht="12.75">
      <c r="D52" s="2"/>
    </row>
    <row r="53" ht="12.75">
      <c r="D53" s="2"/>
    </row>
    <row r="54" ht="12.75">
      <c r="D54" s="2"/>
    </row>
    <row r="55" ht="12.75">
      <c r="D55" s="2"/>
    </row>
    <row r="56" ht="12.75">
      <c r="D56" s="2"/>
    </row>
    <row r="57" ht="12.75">
      <c r="D57" s="2"/>
    </row>
    <row r="58" ht="12.75">
      <c r="D58" s="2"/>
    </row>
    <row r="59" ht="12.75">
      <c r="D59" s="2"/>
    </row>
    <row r="60" ht="12.75">
      <c r="D60" s="2"/>
    </row>
    <row r="61" ht="12.75">
      <c r="D61" s="2"/>
    </row>
    <row r="62" ht="12.75">
      <c r="D62" s="2"/>
    </row>
  </sheetData>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UW-Stout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 Lacksonen</dc:creator>
  <cp:keywords/>
  <dc:description/>
  <cp:lastModifiedBy>Lacksonen</cp:lastModifiedBy>
  <cp:lastPrinted>1999-02-25T21:55:29Z</cp:lastPrinted>
  <dcterms:created xsi:type="dcterms:W3CDTF">1999-01-05T21:13:29Z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