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final" sheetId="3" r:id="rId3"/>
  </sheets>
  <definedNames/>
  <calcPr fullCalcOnLoad="1"/>
</workbook>
</file>

<file path=xl/comments1.xml><?xml version="1.0" encoding="utf-8"?>
<comments xmlns="http://schemas.openxmlformats.org/spreadsheetml/2006/main">
  <authors>
    <author>Tom Lacksonen</author>
    <author>lacksonent</author>
  </authors>
  <commentList>
    <comment ref="B13" authorId="0">
      <text>
        <r>
          <rPr>
            <sz val="8"/>
            <rFont val="Tahoma"/>
            <family val="2"/>
          </rPr>
          <t>The benefit to the public is the reduction in accident damages or injuries. given in cell D9.  Multiply by the total number of accidents (in cell H8) by the savings per accident (in cell D9) to get total benefits for the program.  Enter as a positive number.</t>
        </r>
      </text>
    </comment>
    <comment ref="B14" authorId="0">
      <text>
        <r>
          <rPr>
            <sz val="8"/>
            <rFont val="Tahoma"/>
            <family val="2"/>
          </rPr>
          <t>The inspection fee and the loss of time are the disbenefits to the public.  The costs are in cells D7 and B8.  Multiply the total costs by the number of vehicle owners to find the total disbenefit of the program.  Enter as a positive number.</t>
        </r>
      </text>
    </comment>
    <comment ref="B15" authorId="0">
      <text>
        <r>
          <rPr>
            <sz val="8"/>
            <rFont val="Tahoma"/>
            <family val="2"/>
          </rPr>
          <t>Administrative costs are the costs of the program since they are incurred by the state, in cell E6.  Enter as a positive number.</t>
        </r>
      </text>
    </comment>
    <comment ref="F6" authorId="0">
      <text>
        <r>
          <rPr>
            <sz val="8"/>
            <rFont val="Tahoma"/>
            <family val="2"/>
          </rPr>
          <t>This is money paid by the government, so it is a cost.  It is every year, so it is annual.</t>
        </r>
      </text>
    </comment>
    <comment ref="B7" authorId="0">
      <text>
        <r>
          <rPr>
            <sz val="8"/>
            <rFont val="Tahoma"/>
            <family val="2"/>
          </rPr>
          <t>This is the number of people (public), used to determine total benefits and disbenefits.</t>
        </r>
      </text>
    </comment>
    <comment ref="G9" authorId="0">
      <text>
        <r>
          <rPr>
            <sz val="8"/>
            <rFont val="Tahoma"/>
            <family val="2"/>
          </rPr>
          <t>Find annual amounts for all benefits, disbenefits, and costs.  Then calculate the benefit/cost ratio to see if the program should be implemented.</t>
        </r>
      </text>
    </comment>
    <comment ref="E10" authorId="0">
      <text>
        <r>
          <rPr>
            <sz val="8"/>
            <rFont val="Tahoma"/>
            <family val="2"/>
          </rPr>
          <t>This is the interest rate, i, used by the state.  It would be used to convert any one-time costs to annual costs.  Since all costs given are already annual costs, it is not needed for this problem.</t>
        </r>
      </text>
    </comment>
    <comment ref="D7" authorId="1">
      <text>
        <r>
          <rPr>
            <sz val="8"/>
            <rFont val="Tahoma"/>
            <family val="2"/>
          </rPr>
          <t>This is money paid by the public, so it is a disbenefit.  It is paid each year, so it is an annual amount.</t>
        </r>
      </text>
    </comment>
    <comment ref="B8" authorId="1">
      <text>
        <r>
          <rPr>
            <sz val="8"/>
            <rFont val="Tahoma"/>
            <family val="2"/>
          </rPr>
          <t>This is money paid or lost by the public, so it is a disbenefit.  It is paid each year, so it is an annual amount.</t>
        </r>
      </text>
    </comment>
    <comment ref="H8" authorId="1">
      <text>
        <r>
          <rPr>
            <sz val="8"/>
            <rFont val="Tahoma"/>
            <family val="2"/>
          </rPr>
          <t>Since the public gains from this, it is part of the benefits calculation.</t>
        </r>
      </text>
    </comment>
    <comment ref="D9" authorId="1">
      <text>
        <r>
          <rPr>
            <sz val="8"/>
            <rFont val="Tahoma"/>
            <family val="2"/>
          </rPr>
          <t>This is savings incurred by the public, so it is a benefit.  It is yearly, so it is an annual cost.</t>
        </r>
      </text>
    </comment>
  </commentList>
</comments>
</file>

<file path=xl/comments2.xml><?xml version="1.0" encoding="utf-8"?>
<comments xmlns="http://schemas.openxmlformats.org/spreadsheetml/2006/main">
  <authors>
    <author>Tom Lacksonen</author>
  </authors>
  <commentList>
    <comment ref="B13" authorId="0">
      <text>
        <r>
          <rPr>
            <sz val="8"/>
            <rFont val="Tahoma"/>
            <family val="2"/>
          </rPr>
          <t xml:space="preserve">The formula is:
   </t>
        </r>
        <r>
          <rPr>
            <u val="single"/>
            <sz val="8"/>
            <rFont val="Tahoma"/>
            <family val="2"/>
          </rPr>
          <t>Benefits - Disbenefits</t>
        </r>
        <r>
          <rPr>
            <sz val="8"/>
            <rFont val="Tahoma"/>
            <family val="2"/>
          </rPr>
          <t xml:space="preserve">
             Costs
Benefits are in cell D21.
Disbenefits are in cell D23.
Costs are in cell D25.</t>
        </r>
      </text>
    </comment>
    <comment ref="B14" authorId="0">
      <text>
        <r>
          <rPr>
            <sz val="8"/>
            <rFont val="Tahoma"/>
            <family val="2"/>
          </rPr>
          <t xml:space="preserve">If the benefit/cost ratio calculated in cell D27 is greater than or equal to 1.0, we should implement the program, so put a </t>
        </r>
        <r>
          <rPr>
            <b/>
            <sz val="8"/>
            <rFont val="Tahoma"/>
            <family val="2"/>
          </rPr>
          <t>Y</t>
        </r>
        <r>
          <rPr>
            <sz val="8"/>
            <rFont val="Tahoma"/>
            <family val="2"/>
          </rPr>
          <t xml:space="preserve"> in cell D29.  If the benefit/cost ratio is less than 1.0, we should not implement the program, so put an </t>
        </r>
        <r>
          <rPr>
            <b/>
            <sz val="8"/>
            <rFont val="Tahoma"/>
            <family val="2"/>
          </rPr>
          <t>N</t>
        </r>
        <r>
          <rPr>
            <sz val="8"/>
            <rFont val="Tahoma"/>
            <family val="2"/>
          </rPr>
          <t xml:space="preserve"> in cell D29.</t>
        </r>
      </text>
    </comment>
  </commentList>
</comments>
</file>

<file path=xl/sharedStrings.xml><?xml version="1.0" encoding="utf-8"?>
<sst xmlns="http://schemas.openxmlformats.org/spreadsheetml/2006/main" count="39" uniqueCount="26">
  <si>
    <t>Step 1</t>
  </si>
  <si>
    <t>Step 2</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</si>
  <si>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</si>
  <si>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</si>
  <si>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</si>
  <si>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</si>
  <si>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</si>
  <si>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Ctrl-b</t>
    </r>
    <r>
      <rPr>
        <sz val="12"/>
        <color indexed="12"/>
        <rFont val="Arial"/>
        <family val="2"/>
      </rPr>
      <t xml:space="preserve"> to see the final solution.</t>
    </r>
  </si>
  <si>
    <r>
      <t xml:space="preserve">Press </t>
    </r>
    <r>
      <rPr>
        <b/>
        <sz val="12"/>
        <rFont val="Arial"/>
        <family val="2"/>
      </rPr>
      <t>Ctrl-c</t>
    </r>
    <r>
      <rPr>
        <sz val="12"/>
        <color indexed="12"/>
        <rFont val="Arial"/>
        <family val="2"/>
      </rPr>
      <t xml:space="preserve"> to generate another problem.</t>
    </r>
  </si>
  <si>
    <t>The State of Utter Confusion is considering an automobile inspection program to reduce</t>
  </si>
  <si>
    <t>Total benefits</t>
  </si>
  <si>
    <t>Total disbenefits</t>
  </si>
  <si>
    <t>Total costs</t>
  </si>
  <si>
    <t>Benefit/cost ratio</t>
  </si>
  <si>
    <t>Implement (Y/N)</t>
  </si>
  <si>
    <t>Auto inspection problems</t>
  </si>
  <si>
    <t>administration cost</t>
  </si>
  <si>
    <t>Enter the benefit/cost formula in cell D27.</t>
  </si>
  <si>
    <r>
      <t xml:space="preserve">Enter </t>
    </r>
    <r>
      <rPr>
        <b/>
        <sz val="12"/>
        <rFont val="Arial"/>
        <family val="2"/>
      </rPr>
      <t>Y</t>
    </r>
    <r>
      <rPr>
        <sz val="12"/>
        <color indexed="12"/>
        <rFont val="Arial"/>
        <family val="2"/>
      </rPr>
      <t xml:space="preserve"> to implement program or </t>
    </r>
    <r>
      <rPr>
        <b/>
        <sz val="12"/>
        <rFont val="Arial"/>
        <family val="2"/>
      </rPr>
      <t>N</t>
    </r>
    <r>
      <rPr>
        <sz val="12"/>
        <color indexed="12"/>
        <rFont val="Arial"/>
        <family val="2"/>
      </rPr>
      <t xml:space="preserve"> not to implement in cell D29.</t>
    </r>
  </si>
  <si>
    <t>N</t>
  </si>
  <si>
    <t>= (D21 - D23) / D25</t>
  </si>
  <si>
    <t>injuries</t>
  </si>
  <si>
    <t>Enter the total annual benefits in cell D21.</t>
  </si>
  <si>
    <t>Enter the total annual disbenefits in cell D23.</t>
  </si>
  <si>
    <t>Enter the total annual costs in cell D25.</t>
  </si>
  <si>
    <r>
      <t>8</t>
    </r>
    <r>
      <rPr>
        <sz val="10"/>
        <rFont val="Arial"/>
        <family val="0"/>
      </rPr>
      <t xml:space="preserve">  Copyright, 2001, Thomas A. Lacksonen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</si>
</sst>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
    <numFmt numFmtId="171" formatCode="&quot;$&quot;#,##0.0_);[Red]\(&quot;$&quot;#,##0.0\)"/>
  </numFmts>
  <fonts count="16">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b/>
      <sz val="10"/>
      <name val="Arial"/>
      <family val="2"/>
    </font>
    <font>
      <b/>
      <u val="single"/>
      <sz val="10"/>
      <name val="Arial"/>
      <family val="2"/>
    </font>
    <font>
      <u val="single"/>
      <sz val="8"/>
      <name val="Tahoma"/>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8" fontId="0" fillId="0" borderId="0" xfId="0" applyNumberFormat="1" applyFill="1" applyBorder="1" applyAlignment="1" quotePrefix="1">
      <alignment/>
    </xf>
    <xf numFmtId="0" fontId="0" fillId="0" borderId="0" xfId="0" applyFon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6"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9" fillId="3" borderId="8"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9" fontId="0" fillId="0" borderId="0" xfId="17" applyNumberFormat="1" applyAlignment="1">
      <alignment/>
    </xf>
    <xf numFmtId="169" fontId="0" fillId="0" borderId="0" xfId="17" applyNumberFormat="1" applyBorder="1" applyAlignment="1">
      <alignment/>
    </xf>
    <xf numFmtId="169" fontId="0" fillId="0" borderId="0" xfId="17" applyNumberFormat="1" applyFill="1" applyBorder="1" applyAlignment="1">
      <alignment/>
    </xf>
    <xf numFmtId="0" fontId="1" fillId="2" borderId="1" xfId="0" applyFont="1" applyFill="1" applyBorder="1" applyAlignment="1">
      <alignment/>
    </xf>
    <xf numFmtId="0" fontId="10" fillId="0" borderId="1" xfId="0" applyFont="1" applyBorder="1" applyAlignment="1">
      <alignment/>
    </xf>
    <xf numFmtId="164" fontId="0" fillId="0" borderId="0" xfId="0" applyNumberFormat="1" applyAlignment="1">
      <alignment horizontal="left"/>
    </xf>
    <xf numFmtId="164" fontId="0" fillId="0" borderId="0" xfId="0" applyNumberFormat="1" applyFill="1" applyBorder="1" applyAlignment="1" quotePrefix="1">
      <alignment horizontal="left"/>
    </xf>
    <xf numFmtId="0" fontId="0" fillId="0" borderId="0" xfId="0" applyFill="1" applyBorder="1" applyAlignment="1">
      <alignment horizontal="right"/>
    </xf>
    <xf numFmtId="0" fontId="11" fillId="0" borderId="0" xfId="0" applyFont="1" applyFill="1" applyBorder="1" applyAlignment="1">
      <alignment/>
    </xf>
    <xf numFmtId="0" fontId="12" fillId="0" borderId="0" xfId="0" applyFont="1" applyFill="1" applyBorder="1" applyAlignment="1">
      <alignment/>
    </xf>
    <xf numFmtId="9" fontId="0" fillId="0" borderId="0" xfId="19" applyFill="1" applyBorder="1" applyAlignment="1">
      <alignment/>
    </xf>
    <xf numFmtId="0" fontId="0" fillId="0" borderId="0" xfId="0" applyFill="1" applyBorder="1" applyAlignment="1" quotePrefix="1">
      <alignment/>
    </xf>
    <xf numFmtId="0" fontId="0" fillId="0" borderId="0" xfId="17" applyNumberFormat="1" applyAlignment="1">
      <alignment/>
    </xf>
    <xf numFmtId="9" fontId="0" fillId="2" borderId="1" xfId="0" applyNumberForma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164" fontId="0" fillId="0" borderId="0" xfId="0" applyNumberFormat="1" applyFont="1" applyFill="1" applyBorder="1" applyAlignment="1">
      <alignment/>
    </xf>
    <xf numFmtId="165" fontId="0" fillId="0" borderId="0" xfId="0" applyNumberFormat="1" applyFont="1" applyFill="1" applyBorder="1" applyAlignment="1">
      <alignment/>
    </xf>
    <xf numFmtId="9" fontId="0" fillId="0" borderId="0" xfId="19"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164" fontId="0" fillId="0" borderId="0" xfId="0" applyNumberFormat="1" applyFont="1" applyFill="1" applyAlignment="1">
      <alignment/>
    </xf>
    <xf numFmtId="0" fontId="0" fillId="0" borderId="8" xfId="0" applyFill="1" applyBorder="1" applyAlignment="1">
      <alignment/>
    </xf>
    <xf numFmtId="0" fontId="0" fillId="0" borderId="2" xfId="0" applyFill="1" applyBorder="1" applyAlignment="1">
      <alignment/>
    </xf>
    <xf numFmtId="169" fontId="0" fillId="0" borderId="3" xfId="17" applyNumberFormat="1" applyFill="1" applyBorder="1" applyAlignment="1">
      <alignment/>
    </xf>
    <xf numFmtId="0" fontId="0" fillId="0" borderId="4" xfId="0" applyFill="1" applyBorder="1" applyAlignment="1">
      <alignment/>
    </xf>
    <xf numFmtId="164" fontId="0" fillId="0" borderId="5" xfId="19" applyNumberFormat="1" applyFill="1" applyBorder="1" applyAlignment="1">
      <alignment/>
    </xf>
    <xf numFmtId="169" fontId="0" fillId="0" borderId="5" xfId="17" applyNumberFormat="1" applyFill="1" applyBorder="1" applyAlignment="1">
      <alignment/>
    </xf>
    <xf numFmtId="164" fontId="0" fillId="0" borderId="5" xfId="17" applyNumberFormat="1" applyFill="1" applyBorder="1" applyAlignment="1">
      <alignment/>
    </xf>
    <xf numFmtId="9" fontId="0" fillId="0" borderId="5" xfId="19" applyFill="1" applyBorder="1" applyAlignment="1">
      <alignment/>
    </xf>
    <xf numFmtId="2" fontId="0" fillId="0" borderId="5" xfId="0" applyNumberFormat="1" applyFill="1" applyBorder="1" applyAlignment="1">
      <alignment/>
    </xf>
    <xf numFmtId="164" fontId="0" fillId="0" borderId="5" xfId="0" applyNumberFormat="1" applyFill="1" applyBorder="1" applyAlignment="1">
      <alignment/>
    </xf>
    <xf numFmtId="0" fontId="0" fillId="0" borderId="6" xfId="0" applyFont="1" applyFill="1" applyBorder="1" applyAlignment="1">
      <alignment/>
    </xf>
    <xf numFmtId="165" fontId="0" fillId="0" borderId="1" xfId="0" applyNumberFormat="1" applyFill="1" applyBorder="1" applyAlignment="1">
      <alignment/>
    </xf>
    <xf numFmtId="164" fontId="0" fillId="4" borderId="7" xfId="0" applyNumberFormat="1" applyFill="1" applyBorder="1" applyAlignment="1">
      <alignment horizontal="center"/>
    </xf>
    <xf numFmtId="2" fontId="0" fillId="5" borderId="5" xfId="0" applyNumberFormat="1" applyFill="1" applyBorder="1" applyAlignment="1">
      <alignment/>
    </xf>
    <xf numFmtId="0" fontId="0" fillId="0" borderId="4" xfId="0" applyFont="1" applyFill="1" applyBorder="1" applyAlignment="1">
      <alignment/>
    </xf>
    <xf numFmtId="164" fontId="0" fillId="0" borderId="5" xfId="0" applyNumberFormat="1" applyFont="1" applyFill="1" applyBorder="1" applyAlignment="1">
      <alignment/>
    </xf>
    <xf numFmtId="165" fontId="0" fillId="0" borderId="1" xfId="0" applyNumberFormat="1" applyFont="1" applyFill="1" applyBorder="1" applyAlignment="1">
      <alignment/>
    </xf>
    <xf numFmtId="164" fontId="0" fillId="5" borderId="7" xfId="0" applyNumberFormat="1" applyFont="1" applyFill="1" applyBorder="1" applyAlignment="1">
      <alignment horizontal="center"/>
    </xf>
    <xf numFmtId="0" fontId="0" fillId="0" borderId="2" xfId="0" applyFont="1" applyFill="1" applyBorder="1" applyAlignment="1">
      <alignment/>
    </xf>
    <xf numFmtId="169" fontId="0" fillId="5" borderId="3" xfId="17" applyNumberFormat="1" applyFont="1" applyFill="1" applyBorder="1" applyAlignment="1">
      <alignment/>
    </xf>
    <xf numFmtId="169" fontId="0" fillId="0" borderId="5" xfId="17" applyNumberFormat="1" applyFont="1" applyFill="1" applyBorder="1" applyAlignment="1">
      <alignment/>
    </xf>
    <xf numFmtId="169" fontId="0" fillId="5" borderId="5" xfId="17" applyNumberFormat="1" applyFont="1" applyFill="1" applyBorder="1" applyAlignment="1">
      <alignment/>
    </xf>
    <xf numFmtId="164" fontId="0" fillId="0" borderId="7" xfId="0" applyNumberFormat="1" applyFont="1" applyFill="1" applyBorder="1" applyAlignment="1">
      <alignment/>
    </xf>
    <xf numFmtId="0" fontId="14"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tabSelected="1" workbookViewId="0" topLeftCell="A1">
      <selection activeCell="A1" sqref="A1"/>
    </sheetView>
  </sheetViews>
  <sheetFormatPr defaultColWidth="9.140625" defaultRowHeight="12.75"/>
  <cols>
    <col min="3" max="3" width="7.7109375" style="0" customWidth="1"/>
    <col min="4" max="4" width="14.57421875" style="0" customWidth="1"/>
    <col min="7" max="7" width="9.7109375" style="0" customWidth="1"/>
    <col min="12" max="12" width="12.7109375" style="0" hidden="1" customWidth="1"/>
  </cols>
  <sheetData>
    <row r="1" ht="18.75">
      <c r="D1" s="15" t="s">
        <v>13</v>
      </c>
    </row>
    <row r="2" ht="18.75">
      <c r="D2" s="15" t="s">
        <v>15</v>
      </c>
    </row>
    <row r="3" ht="12.75" customHeight="1">
      <c r="D3" s="15"/>
    </row>
    <row r="4" ht="12.75">
      <c r="L4" s="45">
        <v>50000000</v>
      </c>
    </row>
    <row r="5" spans="2:12" ht="12.75">
      <c r="B5" s="23" t="s">
        <v>9</v>
      </c>
      <c r="C5" s="24"/>
      <c r="D5" s="24"/>
      <c r="E5" s="24"/>
      <c r="F5" s="24"/>
      <c r="G5" s="24"/>
      <c r="H5" s="24"/>
      <c r="I5" s="25"/>
      <c r="L5" s="57">
        <v>6</v>
      </c>
    </row>
    <row r="6" spans="2:12" ht="12.75">
      <c r="B6" s="26" t="str">
        <f>"traffic accidents.  The program will cost $"&amp;$L$4/1000000&amp;",000,000 per year to administer.  Each of the"</f>
        <v>traffic accidents.  The program will cost $50,000,000 per year to administer.  Each of the</v>
      </c>
      <c r="C6" s="27"/>
      <c r="D6" s="27"/>
      <c r="E6" s="27"/>
      <c r="F6" s="27"/>
      <c r="G6" s="27"/>
      <c r="H6" s="28"/>
      <c r="I6" s="29"/>
      <c r="L6" s="12"/>
    </row>
    <row r="7" spans="2:12" ht="12.75">
      <c r="B7" s="26" t="str">
        <f>$L$5&amp;",000,000 vehicle owners will pay a $"&amp;$L$12&amp;" inspection fee and lose one hour of time valued at"</f>
        <v>6,000,000 vehicle owners will pay a $15 inspection fee and lose one hour of time valued at</v>
      </c>
      <c r="C7" s="30"/>
      <c r="D7" s="27"/>
      <c r="E7" s="27"/>
      <c r="F7" s="27"/>
      <c r="G7" s="27"/>
      <c r="H7" s="27"/>
      <c r="I7" s="29"/>
      <c r="L7" s="45"/>
    </row>
    <row r="8" spans="2:12" ht="12.75">
      <c r="B8" s="31" t="str">
        <f>"$10 each year.  The program expects to reduce traffic accidents in the state by "&amp;L5&amp;"0,000 per"</f>
        <v>$10 each year.  The program expects to reduce traffic accidents in the state by 60,000 per</v>
      </c>
      <c r="C8" s="27"/>
      <c r="D8" s="27"/>
      <c r="E8" s="27"/>
      <c r="F8" s="27"/>
      <c r="G8" s="27"/>
      <c r="H8" s="27"/>
      <c r="I8" s="29"/>
      <c r="L8" s="45">
        <v>4000</v>
      </c>
    </row>
    <row r="9" spans="2:12" ht="12.75">
      <c r="B9" s="26" t="str">
        <f>"year, at a savings of $"&amp;$L$8&amp;" in "&amp;$L$13&amp;" per accident.  Use annual benefit/cost analysis to"</f>
        <v>year, at a savings of $4000 in injuries per accident.  Use annual benefit/cost analysis to</v>
      </c>
      <c r="C9" s="30"/>
      <c r="D9" s="27"/>
      <c r="E9" s="27"/>
      <c r="F9" s="27"/>
      <c r="G9" s="27"/>
      <c r="H9" s="27"/>
      <c r="I9" s="29"/>
      <c r="L9">
        <v>8</v>
      </c>
    </row>
    <row r="10" spans="2:12" ht="12.75">
      <c r="B10" s="32" t="str">
        <f>"see if the program should be implemented at i = "&amp;$L$9&amp;"% ?"</f>
        <v>see if the program should be implemented at i = 8% ?</v>
      </c>
      <c r="C10" s="48"/>
      <c r="D10" s="33"/>
      <c r="E10" s="33"/>
      <c r="F10" s="33"/>
      <c r="G10" s="33"/>
      <c r="H10" s="33"/>
      <c r="I10" s="34"/>
      <c r="L10" s="13">
        <f>L9/100</f>
        <v>0.08</v>
      </c>
    </row>
    <row r="11" ht="12.75">
      <c r="C11" s="2"/>
    </row>
    <row r="12" spans="3:12" ht="12.75">
      <c r="C12" s="2"/>
      <c r="L12" s="47">
        <v>15</v>
      </c>
    </row>
    <row r="13" spans="1:12" ht="15.75">
      <c r="A13" s="36" t="s">
        <v>0</v>
      </c>
      <c r="B13" s="20" t="s">
        <v>4</v>
      </c>
      <c r="C13" s="17" t="s">
        <v>22</v>
      </c>
      <c r="D13" s="5"/>
      <c r="E13" s="5"/>
      <c r="F13" s="5"/>
      <c r="G13" s="5"/>
      <c r="H13" s="5"/>
      <c r="I13" s="6"/>
      <c r="L13" s="3" t="s">
        <v>21</v>
      </c>
    </row>
    <row r="14" spans="1:9" ht="15.75">
      <c r="A14" s="19"/>
      <c r="B14" s="21" t="s">
        <v>4</v>
      </c>
      <c r="C14" s="16" t="s">
        <v>23</v>
      </c>
      <c r="D14" s="2"/>
      <c r="E14" s="2"/>
      <c r="F14" s="2"/>
      <c r="G14" s="2"/>
      <c r="H14" s="2"/>
      <c r="I14" s="8"/>
    </row>
    <row r="15" spans="1:9" ht="15.75">
      <c r="A15" s="19"/>
      <c r="B15" s="21" t="s">
        <v>4</v>
      </c>
      <c r="C15" s="16" t="s">
        <v>24</v>
      </c>
      <c r="D15" s="2"/>
      <c r="E15" s="2"/>
      <c r="F15" s="2"/>
      <c r="G15" s="2"/>
      <c r="H15" s="2"/>
      <c r="I15" s="8"/>
    </row>
    <row r="16" spans="1:9" ht="15.75">
      <c r="A16" s="19"/>
      <c r="B16" s="2"/>
      <c r="C16" s="16" t="s">
        <v>5</v>
      </c>
      <c r="D16" s="2"/>
      <c r="E16" s="2"/>
      <c r="F16" s="2"/>
      <c r="G16" s="2"/>
      <c r="H16" s="2"/>
      <c r="I16" s="8"/>
    </row>
    <row r="17" spans="1:9" ht="15.75">
      <c r="A17" s="37" t="s">
        <v>3</v>
      </c>
      <c r="B17" s="1"/>
      <c r="C17" s="18" t="s">
        <v>6</v>
      </c>
      <c r="D17" s="1"/>
      <c r="E17" s="1"/>
      <c r="F17" s="1"/>
      <c r="G17" s="1"/>
      <c r="H17" s="1"/>
      <c r="I17" s="10"/>
    </row>
    <row r="18" spans="1:9" ht="12.75">
      <c r="A18" s="3"/>
      <c r="E18" s="3"/>
      <c r="F18" s="41"/>
      <c r="G18" s="42"/>
      <c r="H18" s="43"/>
      <c r="I18" s="3"/>
    </row>
    <row r="19" spans="1:9" ht="12.75">
      <c r="A19" s="3"/>
      <c r="B19" s="59"/>
      <c r="C19" s="59"/>
      <c r="D19" s="60"/>
      <c r="E19" s="59"/>
      <c r="F19" s="3"/>
      <c r="G19" s="3"/>
      <c r="H19" s="44"/>
      <c r="I19" s="3"/>
    </row>
    <row r="20" spans="1:9" ht="12.75">
      <c r="A20" s="3"/>
      <c r="E20" s="59"/>
      <c r="F20" s="3"/>
      <c r="G20" s="46"/>
      <c r="H20" s="44"/>
      <c r="I20" s="3"/>
    </row>
    <row r="21" spans="1:9" ht="12.75">
      <c r="A21" s="3"/>
      <c r="B21" s="67" t="s">
        <v>10</v>
      </c>
      <c r="C21" s="85"/>
      <c r="D21" s="86"/>
      <c r="E21" s="59"/>
      <c r="F21" s="3"/>
      <c r="G21" s="46"/>
      <c r="H21" s="44"/>
      <c r="I21" s="3"/>
    </row>
    <row r="22" spans="1:9" ht="12.75">
      <c r="A22" s="3"/>
      <c r="B22" s="70"/>
      <c r="C22" s="59"/>
      <c r="D22" s="87"/>
      <c r="E22" s="59"/>
      <c r="F22" s="3"/>
      <c r="G22" s="46"/>
      <c r="H22" s="44"/>
      <c r="I22" s="3"/>
    </row>
    <row r="23" spans="1:9" ht="12.75">
      <c r="A23" s="3"/>
      <c r="B23" s="70" t="s">
        <v>11</v>
      </c>
      <c r="C23" s="59"/>
      <c r="D23" s="88"/>
      <c r="E23" s="59"/>
      <c r="F23" s="3"/>
      <c r="G23" s="46"/>
      <c r="H23" s="44"/>
      <c r="I23" s="3"/>
    </row>
    <row r="24" spans="1:9" ht="12.75">
      <c r="A24" s="3"/>
      <c r="B24" s="70"/>
      <c r="C24" s="62"/>
      <c r="D24" s="87"/>
      <c r="E24" s="59"/>
      <c r="F24" s="2"/>
      <c r="G24" s="2"/>
      <c r="H24" s="2"/>
      <c r="I24" s="3"/>
    </row>
    <row r="25" spans="1:8" ht="12.75">
      <c r="A25" s="3"/>
      <c r="B25" s="70" t="s">
        <v>12</v>
      </c>
      <c r="C25" s="59"/>
      <c r="D25" s="88"/>
      <c r="E25" s="59"/>
      <c r="F25" s="3"/>
      <c r="G25" s="39"/>
      <c r="H25" s="3"/>
    </row>
    <row r="26" spans="1:8" ht="12.75">
      <c r="A26" s="3"/>
      <c r="B26" s="81"/>
      <c r="C26" s="59"/>
      <c r="D26" s="82"/>
      <c r="E26" s="59"/>
      <c r="F26" s="3"/>
      <c r="G26" s="3"/>
      <c r="H26" s="44"/>
    </row>
    <row r="27" spans="1:5" ht="12.75">
      <c r="A27" s="3"/>
      <c r="B27" s="81"/>
      <c r="C27" s="62"/>
      <c r="D27" s="82"/>
      <c r="E27" s="59"/>
    </row>
    <row r="28" spans="1:5" ht="12.75">
      <c r="A28" s="3"/>
      <c r="B28" s="81"/>
      <c r="C28" s="62"/>
      <c r="D28" s="82"/>
      <c r="E28" s="65"/>
    </row>
    <row r="29" spans="1:5" ht="12.75">
      <c r="A29" s="3"/>
      <c r="B29" s="77"/>
      <c r="C29" s="83"/>
      <c r="D29" s="89"/>
      <c r="E29" s="65"/>
    </row>
    <row r="30" spans="1:5" ht="12.75">
      <c r="A30" s="3"/>
      <c r="B30" s="59"/>
      <c r="C30" s="62"/>
      <c r="D30" s="66"/>
      <c r="E30" s="65"/>
    </row>
    <row r="31" spans="1:5" ht="12.75">
      <c r="A31" s="3"/>
      <c r="B31" s="59"/>
      <c r="C31" s="62"/>
      <c r="D31" s="61"/>
      <c r="E31" s="65"/>
    </row>
    <row r="32" spans="1:5" ht="12.75">
      <c r="A32" s="3"/>
      <c r="B32" s="59"/>
      <c r="C32" s="62"/>
      <c r="D32" s="61"/>
      <c r="E32" s="65"/>
    </row>
    <row r="33" spans="1:5" ht="12.75">
      <c r="A33" s="3"/>
      <c r="B33" s="65"/>
      <c r="C33" s="62"/>
      <c r="D33" s="61"/>
      <c r="E33" s="65"/>
    </row>
    <row r="34" spans="2:5" ht="12.75">
      <c r="B34" s="59"/>
      <c r="C34" s="62"/>
      <c r="D34" s="63"/>
      <c r="E34" s="65"/>
    </row>
    <row r="35" spans="2:5" ht="12.75">
      <c r="B35" s="59"/>
      <c r="C35" s="62"/>
      <c r="D35" s="59"/>
      <c r="E35" s="65"/>
    </row>
    <row r="36" spans="2:5" ht="12.75">
      <c r="B36" s="59"/>
      <c r="C36" s="62"/>
      <c r="D36" s="59"/>
      <c r="E36" s="65"/>
    </row>
    <row r="37" spans="2:5" ht="12.75">
      <c r="B37" s="59"/>
      <c r="C37" s="62"/>
      <c r="D37" s="59"/>
      <c r="E37" s="65"/>
    </row>
    <row r="38" spans="2:5" ht="12.75">
      <c r="B38" s="59"/>
      <c r="C38" s="62"/>
      <c r="D38" s="59"/>
      <c r="E38" s="65"/>
    </row>
    <row r="39" spans="2:5" ht="12.75">
      <c r="B39" s="59"/>
      <c r="C39" s="62"/>
      <c r="D39" s="59"/>
      <c r="E39" s="65"/>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F28" sqref="F28"/>
    </sheetView>
  </sheetViews>
  <sheetFormatPr defaultColWidth="9.140625" defaultRowHeight="12.75"/>
  <cols>
    <col min="3" max="3" width="7.7109375" style="0" customWidth="1"/>
    <col min="4" max="4" width="14.7109375" style="0" customWidth="1"/>
    <col min="7" max="7" width="9.7109375" style="0" customWidth="1"/>
  </cols>
  <sheetData>
    <row r="1" ht="18.75">
      <c r="D1" s="15" t="str">
        <f>step1!D1</f>
        <v>Benefit/cost ratio</v>
      </c>
    </row>
    <row r="2" ht="18.75">
      <c r="D2" s="15" t="str">
        <f>step1!D2</f>
        <v>Auto inspection problems</v>
      </c>
    </row>
    <row r="5" spans="1:9" ht="12.75">
      <c r="A5" s="2"/>
      <c r="B5" s="23" t="str">
        <f>step1!B5</f>
        <v>The State of Utter Confusion is considering an automobile inspection program to reduce</v>
      </c>
      <c r="C5" s="24"/>
      <c r="D5" s="24"/>
      <c r="E5" s="24"/>
      <c r="F5" s="24"/>
      <c r="G5" s="24"/>
      <c r="H5" s="24"/>
      <c r="I5" s="25"/>
    </row>
    <row r="6" spans="1:9" ht="12.75">
      <c r="A6" s="2"/>
      <c r="B6" s="26" t="str">
        <f>step1!B6</f>
        <v>traffic accidents.  The program will cost $50,000,000 per year to administer.  Each of the</v>
      </c>
      <c r="C6" s="27"/>
      <c r="D6" s="27"/>
      <c r="E6" s="27"/>
      <c r="F6" s="27"/>
      <c r="G6" s="27"/>
      <c r="H6" s="35"/>
      <c r="I6" s="29"/>
    </row>
    <row r="7" spans="1:9" ht="12.75">
      <c r="A7" s="2"/>
      <c r="B7" s="26" t="str">
        <f>step1!B7</f>
        <v>6,000,000 vehicle owners will pay a $15 inspection fee and lose one hour of time valued at</v>
      </c>
      <c r="C7" s="27"/>
      <c r="D7" s="27"/>
      <c r="E7" s="27"/>
      <c r="F7" s="27"/>
      <c r="G7" s="27"/>
      <c r="H7" s="27"/>
      <c r="I7" s="29"/>
    </row>
    <row r="8" spans="1:9" ht="12.75">
      <c r="A8" s="2"/>
      <c r="B8" s="26" t="str">
        <f>step1!B8</f>
        <v>$10 each year.  The program expects to reduce traffic accidents in the state by 60,000 per</v>
      </c>
      <c r="C8" s="27"/>
      <c r="D8" s="27"/>
      <c r="E8" s="27"/>
      <c r="F8" s="27"/>
      <c r="G8" s="27"/>
      <c r="H8" s="27"/>
      <c r="I8" s="29"/>
    </row>
    <row r="9" spans="1:9" ht="12.75">
      <c r="A9" s="2"/>
      <c r="B9" s="26" t="str">
        <f>step1!B9</f>
        <v>year, at a savings of $4000 in injuries per accident.  Use annual benefit/cost analysis to</v>
      </c>
      <c r="C9" s="27"/>
      <c r="D9" s="27"/>
      <c r="E9" s="27"/>
      <c r="F9" s="27"/>
      <c r="G9" s="27"/>
      <c r="H9" s="27"/>
      <c r="I9" s="29"/>
    </row>
    <row r="10" spans="1:9" ht="12.75">
      <c r="A10" s="2"/>
      <c r="B10" s="32" t="str">
        <f>step1!B10</f>
        <v>see if the program should be implemented at i = 8% ?</v>
      </c>
      <c r="C10" s="33"/>
      <c r="D10" s="33"/>
      <c r="E10" s="33"/>
      <c r="F10" s="58"/>
      <c r="G10" s="33"/>
      <c r="H10" s="33"/>
      <c r="I10" s="34"/>
    </row>
    <row r="13" spans="1:9" ht="15.75">
      <c r="A13" s="36" t="s">
        <v>1</v>
      </c>
      <c r="B13" s="20" t="s">
        <v>4</v>
      </c>
      <c r="C13" s="17" t="s">
        <v>17</v>
      </c>
      <c r="D13" s="5"/>
      <c r="E13" s="5"/>
      <c r="F13" s="5"/>
      <c r="G13" s="5"/>
      <c r="H13" s="5"/>
      <c r="I13" s="6"/>
    </row>
    <row r="14" spans="2:9" ht="15.75">
      <c r="B14" s="21" t="s">
        <v>4</v>
      </c>
      <c r="C14" s="16" t="s">
        <v>18</v>
      </c>
      <c r="I14" s="8"/>
    </row>
    <row r="15" spans="1:9" ht="15" customHeight="1">
      <c r="A15" s="22"/>
      <c r="B15" s="49"/>
      <c r="C15" s="18" t="s">
        <v>7</v>
      </c>
      <c r="D15" s="1"/>
      <c r="E15" s="1"/>
      <c r="F15" s="1"/>
      <c r="G15" s="1"/>
      <c r="H15" s="1"/>
      <c r="I15" s="10"/>
    </row>
    <row r="16" spans="1:9" ht="12.75">
      <c r="A16" s="3"/>
      <c r="B16" s="3"/>
      <c r="C16" s="3"/>
      <c r="D16" s="3"/>
      <c r="E16" s="3"/>
      <c r="F16" s="3"/>
      <c r="G16" s="39"/>
      <c r="H16" s="3"/>
      <c r="I16" s="3"/>
    </row>
    <row r="17" spans="1:9" ht="12.75">
      <c r="A17" s="3"/>
      <c r="B17" s="3"/>
      <c r="C17" s="3"/>
      <c r="D17" s="3"/>
      <c r="E17" s="3"/>
      <c r="F17" s="3"/>
      <c r="G17" s="3"/>
      <c r="H17" s="3"/>
      <c r="I17" s="3"/>
    </row>
    <row r="18" spans="1:9" ht="12.75">
      <c r="A18" s="3"/>
      <c r="E18" s="3"/>
      <c r="F18" s="41"/>
      <c r="G18" s="42"/>
      <c r="H18" s="43"/>
      <c r="I18" s="3"/>
    </row>
    <row r="19" spans="1:11" ht="12.75">
      <c r="A19" s="3"/>
      <c r="B19" s="59"/>
      <c r="C19" s="59"/>
      <c r="D19" s="60"/>
      <c r="E19" s="59"/>
      <c r="F19" s="3"/>
      <c r="G19" s="3"/>
      <c r="H19" s="44"/>
      <c r="I19" s="3"/>
      <c r="K19" s="14"/>
    </row>
    <row r="20" spans="1:9" ht="12.75">
      <c r="A20" s="3"/>
      <c r="G20" s="47"/>
      <c r="H20" s="44"/>
      <c r="I20" s="3"/>
    </row>
    <row r="21" spans="1:9" ht="12.75">
      <c r="A21" s="3"/>
      <c r="B21" s="67" t="s">
        <v>10</v>
      </c>
      <c r="C21" s="68"/>
      <c r="D21" s="69">
        <f>step1!L5*10000*step1!L8</f>
        <v>240000000</v>
      </c>
      <c r="E21" s="59"/>
      <c r="F21" s="3" t="str">
        <f>step1!L5&amp;"0,000 accidents x $"&amp;step1!L8&amp;" per accident"</f>
        <v>60,000 accidents x $4000 per accident</v>
      </c>
      <c r="G21" s="47"/>
      <c r="H21" s="44"/>
      <c r="I21" s="3"/>
    </row>
    <row r="22" spans="1:9" ht="12.75">
      <c r="A22" s="3"/>
      <c r="B22" s="70"/>
      <c r="C22" s="3"/>
      <c r="D22" s="71"/>
      <c r="E22" s="61"/>
      <c r="F22" s="3"/>
      <c r="G22" s="47"/>
      <c r="H22" s="44"/>
      <c r="I22" s="3"/>
    </row>
    <row r="23" spans="1:9" ht="12.75">
      <c r="A23" s="3"/>
      <c r="B23" s="70" t="s">
        <v>11</v>
      </c>
      <c r="C23" s="3"/>
      <c r="D23" s="72">
        <f>step1!L5*1000000*(10+step1!L12)</f>
        <v>150000000</v>
      </c>
      <c r="E23" s="61"/>
      <c r="F23" s="3" t="str">
        <f>step1!L5&amp;" million owners x ($"&amp;step1!L12&amp;" inspection fee + $10 for one hour)"</f>
        <v>6 million owners x ($15 inspection fee + $10 for one hour)</v>
      </c>
      <c r="G23" s="47"/>
      <c r="H23" s="44"/>
      <c r="I23" s="3"/>
    </row>
    <row r="24" spans="1:9" ht="12.75">
      <c r="A24" s="3"/>
      <c r="B24" s="70"/>
      <c r="C24" s="4"/>
      <c r="D24" s="73"/>
      <c r="E24" s="59"/>
      <c r="F24" s="3"/>
      <c r="G24" s="3"/>
      <c r="H24" s="3"/>
      <c r="I24" s="3"/>
    </row>
    <row r="25" spans="1:9" ht="12.75">
      <c r="A25" s="3"/>
      <c r="B25" s="70" t="s">
        <v>12</v>
      </c>
      <c r="C25" s="3"/>
      <c r="D25" s="72">
        <f>step1!L4</f>
        <v>50000000</v>
      </c>
      <c r="E25" s="59"/>
      <c r="F25" s="3" t="s">
        <v>16</v>
      </c>
      <c r="G25" s="39"/>
      <c r="H25" s="3"/>
      <c r="I25" s="3"/>
    </row>
    <row r="26" spans="1:9" ht="12.75">
      <c r="A26" s="3"/>
      <c r="B26" s="70"/>
      <c r="C26" s="3"/>
      <c r="D26" s="74"/>
      <c r="E26" s="61"/>
      <c r="F26" s="3"/>
      <c r="G26" s="3"/>
      <c r="H26" s="44"/>
      <c r="I26" s="3"/>
    </row>
    <row r="27" spans="1:9" ht="12.75">
      <c r="A27" s="3"/>
      <c r="B27" s="70" t="s">
        <v>13</v>
      </c>
      <c r="C27" s="3"/>
      <c r="D27" s="80"/>
      <c r="E27" s="61"/>
      <c r="F27" s="3"/>
      <c r="G27" s="3"/>
      <c r="H27" s="3"/>
      <c r="I27" s="3"/>
    </row>
    <row r="28" spans="1:9" ht="12.75">
      <c r="A28" s="3"/>
      <c r="B28" s="81"/>
      <c r="C28" s="62"/>
      <c r="D28" s="82"/>
      <c r="E28" s="61"/>
      <c r="F28" s="3"/>
      <c r="G28" s="3"/>
      <c r="H28" s="3"/>
      <c r="I28" s="3"/>
    </row>
    <row r="29" spans="1:9" ht="12.75">
      <c r="A29" s="3"/>
      <c r="B29" s="77" t="s">
        <v>14</v>
      </c>
      <c r="C29" s="83"/>
      <c r="D29" s="84"/>
      <c r="E29" s="61"/>
      <c r="F29" s="3"/>
      <c r="G29" s="4"/>
      <c r="H29" s="3"/>
      <c r="I29" s="3"/>
    </row>
    <row r="30" spans="1:9" ht="12.75">
      <c r="A30" s="3"/>
      <c r="B30" s="59"/>
      <c r="C30" s="62"/>
      <c r="D30" s="61"/>
      <c r="E30" s="61"/>
      <c r="F30" s="3"/>
      <c r="G30" s="3"/>
      <c r="H30" s="3"/>
      <c r="I30" s="3"/>
    </row>
    <row r="31" spans="1:9" ht="12.75">
      <c r="A31" s="3"/>
      <c r="B31" s="59"/>
      <c r="C31" s="62"/>
      <c r="D31" s="61"/>
      <c r="E31" s="61"/>
      <c r="F31" s="3"/>
      <c r="G31" s="39"/>
      <c r="H31" s="3"/>
      <c r="I31" s="3"/>
    </row>
    <row r="32" spans="1:9" ht="12.75">
      <c r="A32" s="3"/>
      <c r="B32" s="59"/>
      <c r="C32" s="62"/>
      <c r="D32" s="61"/>
      <c r="E32" s="61"/>
      <c r="F32" s="3"/>
      <c r="G32" s="3"/>
      <c r="H32" s="3"/>
      <c r="I32" s="3"/>
    </row>
    <row r="33" spans="1:9" ht="12.75">
      <c r="A33" s="3"/>
      <c r="B33" s="59"/>
      <c r="C33" s="62"/>
      <c r="D33" s="61"/>
      <c r="E33" s="61"/>
      <c r="F33" s="3"/>
      <c r="G33" s="4"/>
      <c r="H33" s="3"/>
      <c r="I33" s="3"/>
    </row>
    <row r="34" spans="1:9" ht="12.75">
      <c r="A34" s="3"/>
      <c r="B34" s="59"/>
      <c r="C34" s="62"/>
      <c r="D34" s="63"/>
      <c r="E34" s="61"/>
      <c r="F34" s="3"/>
      <c r="G34" s="3"/>
      <c r="H34" s="3"/>
      <c r="I34" s="3"/>
    </row>
    <row r="35" spans="1:9" ht="12.75">
      <c r="A35" s="3"/>
      <c r="B35" s="59"/>
      <c r="C35" s="62"/>
      <c r="D35" s="61"/>
      <c r="E35" s="61"/>
      <c r="F35" s="3"/>
      <c r="G35" s="3"/>
      <c r="H35" s="3"/>
      <c r="I35" s="3"/>
    </row>
    <row r="36" spans="1:9" ht="12.75">
      <c r="A36" s="3"/>
      <c r="B36" s="59"/>
      <c r="C36" s="59"/>
      <c r="D36" s="61"/>
      <c r="E36" s="61"/>
      <c r="F36" s="3"/>
      <c r="G36" s="3"/>
      <c r="H36" s="3"/>
      <c r="I36" s="3"/>
    </row>
    <row r="37" spans="1:9" ht="12.75">
      <c r="A37" s="3"/>
      <c r="B37" s="59"/>
      <c r="C37" s="59"/>
      <c r="D37" s="61"/>
      <c r="E37" s="61"/>
      <c r="F37" s="3"/>
      <c r="G37" s="3"/>
      <c r="H37" s="3"/>
      <c r="I37" s="3"/>
    </row>
    <row r="38" spans="1:9" ht="12.75">
      <c r="A38" s="3"/>
      <c r="B38" s="59"/>
      <c r="C38" s="59"/>
      <c r="D38" s="59"/>
      <c r="E38" s="64"/>
      <c r="F38" s="3"/>
      <c r="G38" s="3"/>
      <c r="H38" s="3"/>
      <c r="I38" s="3"/>
    </row>
    <row r="39" spans="1:9" ht="12.75">
      <c r="A39" s="3"/>
      <c r="B39" s="59"/>
      <c r="C39" s="62"/>
      <c r="D39" s="59"/>
      <c r="E39" s="59"/>
      <c r="F39" s="3"/>
      <c r="G39" s="3"/>
      <c r="H39" s="3"/>
      <c r="I39" s="3"/>
    </row>
    <row r="40" spans="1:9" ht="12.75">
      <c r="A40" s="3"/>
      <c r="B40" s="59"/>
      <c r="C40" s="62"/>
      <c r="D40" s="59"/>
      <c r="E40" s="59"/>
      <c r="F40" s="3"/>
      <c r="G40" s="3"/>
      <c r="H40" s="3"/>
      <c r="I40" s="3"/>
    </row>
    <row r="41" spans="1:9" ht="12.75">
      <c r="A41" s="3"/>
      <c r="B41" s="59"/>
      <c r="C41" s="62"/>
      <c r="D41" s="59"/>
      <c r="E41" s="59"/>
      <c r="F41" s="3"/>
      <c r="G41" s="3"/>
      <c r="H41" s="3"/>
      <c r="I41" s="3"/>
    </row>
    <row r="42" spans="1:9" ht="12.75">
      <c r="A42" s="3"/>
      <c r="B42" s="3"/>
      <c r="C42" s="4"/>
      <c r="D42" s="3"/>
      <c r="E42" s="3"/>
      <c r="F42" s="3"/>
      <c r="G42" s="3"/>
      <c r="H42" s="3"/>
      <c r="I42" s="3"/>
    </row>
    <row r="43" spans="1:9" ht="12.75">
      <c r="A43" s="3"/>
      <c r="B43" s="3"/>
      <c r="C43" s="3"/>
      <c r="D43" s="40"/>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5"/>
  <dimension ref="A1:M62"/>
  <sheetViews>
    <sheetView workbookViewId="0" topLeftCell="A2">
      <selection activeCell="A2" sqref="A2"/>
    </sheetView>
  </sheetViews>
  <sheetFormatPr defaultColWidth="9.140625" defaultRowHeight="12.75"/>
  <cols>
    <col min="3" max="3" width="7.7109375" style="0" customWidth="1"/>
    <col min="4" max="4" width="14.7109375" style="0" customWidth="1"/>
    <col min="7" max="7" width="9.7109375" style="0" customWidth="1"/>
  </cols>
  <sheetData>
    <row r="1" ht="18.75">
      <c r="D1" s="15" t="str">
        <f>step1!D1</f>
        <v>Benefit/cost ratio</v>
      </c>
    </row>
    <row r="2" ht="18.75">
      <c r="D2" s="15" t="str">
        <f>step1!D2</f>
        <v>Auto inspection problems</v>
      </c>
    </row>
    <row r="5" spans="1:9" ht="12.75">
      <c r="A5" s="2"/>
      <c r="B5" s="23" t="str">
        <f>step1!B5</f>
        <v>The State of Utter Confusion is considering an automobile inspection program to reduce</v>
      </c>
      <c r="C5" s="24"/>
      <c r="D5" s="24"/>
      <c r="E5" s="24"/>
      <c r="F5" s="24"/>
      <c r="G5" s="24"/>
      <c r="H5" s="24"/>
      <c r="I5" s="25"/>
    </row>
    <row r="6" spans="1:9" ht="12.75">
      <c r="A6" s="2"/>
      <c r="B6" s="26" t="str">
        <f>step1!B6</f>
        <v>traffic accidents.  The program will cost $50,000,000 per year to administer.  Each of the</v>
      </c>
      <c r="C6" s="27"/>
      <c r="D6" s="27"/>
      <c r="E6" s="27"/>
      <c r="F6" s="27"/>
      <c r="G6" s="27"/>
      <c r="H6" s="35"/>
      <c r="I6" s="29"/>
    </row>
    <row r="7" spans="1:12" ht="12.75">
      <c r="A7" s="2"/>
      <c r="B7" s="26" t="str">
        <f>step1!B7</f>
        <v>6,000,000 vehicle owners will pay a $15 inspection fee and lose one hour of time valued at</v>
      </c>
      <c r="C7" s="27"/>
      <c r="D7" s="27"/>
      <c r="E7" s="27"/>
      <c r="F7" s="27"/>
      <c r="G7" s="27"/>
      <c r="H7" s="27"/>
      <c r="I7" s="29"/>
      <c r="L7" s="44"/>
    </row>
    <row r="8" spans="1:12" ht="12.75">
      <c r="A8" s="2"/>
      <c r="B8" s="26" t="str">
        <f>step1!B8</f>
        <v>$10 each year.  The program expects to reduce traffic accidents in the state by 60,000 per</v>
      </c>
      <c r="C8" s="27"/>
      <c r="D8" s="27"/>
      <c r="E8" s="27"/>
      <c r="F8" s="27"/>
      <c r="G8" s="27"/>
      <c r="H8" s="27"/>
      <c r="I8" s="29"/>
      <c r="L8" s="51"/>
    </row>
    <row r="9" spans="1:12" ht="12.75">
      <c r="A9" s="2"/>
      <c r="B9" s="26" t="str">
        <f>step1!B9</f>
        <v>year, at a savings of $4000 in injuries per accident.  Use annual benefit/cost analysis to</v>
      </c>
      <c r="C9" s="27"/>
      <c r="D9" s="27"/>
      <c r="E9" s="27"/>
      <c r="F9" s="27"/>
      <c r="G9" s="27"/>
      <c r="H9" s="27"/>
      <c r="I9" s="29"/>
      <c r="L9" s="3"/>
    </row>
    <row r="10" spans="1:12" ht="12.75">
      <c r="A10" s="2"/>
      <c r="B10" s="32" t="str">
        <f>step1!B10</f>
        <v>see if the program should be implemented at i = 8% ?</v>
      </c>
      <c r="C10" s="33"/>
      <c r="D10" s="33"/>
      <c r="E10" s="33"/>
      <c r="F10" s="58"/>
      <c r="G10" s="33"/>
      <c r="H10" s="33"/>
      <c r="I10" s="34"/>
      <c r="L10" s="44"/>
    </row>
    <row r="11" ht="12.75">
      <c r="L11" s="51"/>
    </row>
    <row r="12" ht="12.75">
      <c r="L12" s="45"/>
    </row>
    <row r="13" spans="1:9" ht="15.75">
      <c r="A13" s="36" t="s">
        <v>2</v>
      </c>
      <c r="B13" s="38"/>
      <c r="C13" s="5"/>
      <c r="D13" s="5"/>
      <c r="E13" s="5"/>
      <c r="F13" s="5"/>
      <c r="G13" s="5"/>
      <c r="H13" s="5"/>
      <c r="I13" s="6"/>
    </row>
    <row r="14" spans="1:12" ht="15.75">
      <c r="A14" s="7"/>
      <c r="B14" s="16" t="s">
        <v>8</v>
      </c>
      <c r="C14" s="2"/>
      <c r="D14" s="2"/>
      <c r="E14" s="2"/>
      <c r="F14" s="2"/>
      <c r="G14" s="2"/>
      <c r="H14" s="2"/>
      <c r="I14" s="8"/>
      <c r="L14" s="50"/>
    </row>
    <row r="15" spans="1:10" ht="12.75">
      <c r="A15" s="9"/>
      <c r="B15" s="1"/>
      <c r="C15" s="1"/>
      <c r="D15" s="1"/>
      <c r="E15" s="1"/>
      <c r="F15" s="1"/>
      <c r="G15" s="1"/>
      <c r="H15" s="1"/>
      <c r="I15" s="10"/>
      <c r="J15" s="3"/>
    </row>
    <row r="16" spans="9:10" ht="12.75">
      <c r="I16" s="3"/>
      <c r="J16" s="3"/>
    </row>
    <row r="17" spans="9:10" ht="12.75">
      <c r="I17" s="3"/>
      <c r="J17" s="3"/>
    </row>
    <row r="18" spans="1:10" ht="12.75">
      <c r="A18" s="3"/>
      <c r="E18" s="3"/>
      <c r="F18" s="41"/>
      <c r="G18" s="42"/>
      <c r="H18" s="43"/>
      <c r="I18" s="3"/>
      <c r="J18" s="3"/>
    </row>
    <row r="19" spans="1:10" ht="12.75">
      <c r="A19" s="3"/>
      <c r="B19" s="54"/>
      <c r="C19" s="3"/>
      <c r="D19" s="52"/>
      <c r="E19" s="3"/>
      <c r="F19" s="3"/>
      <c r="G19" s="3"/>
      <c r="H19" s="44"/>
      <c r="I19" s="3"/>
      <c r="J19" s="3"/>
    </row>
    <row r="20" spans="1:13" ht="12.75">
      <c r="A20" s="3"/>
      <c r="G20" s="47"/>
      <c r="H20" s="51"/>
      <c r="I20" s="3"/>
      <c r="J20" s="3"/>
      <c r="K20" s="47"/>
      <c r="L20" s="44"/>
      <c r="M20" s="2"/>
    </row>
    <row r="21" spans="1:10" ht="12.75">
      <c r="A21" s="3"/>
      <c r="B21" s="67" t="s">
        <v>10</v>
      </c>
      <c r="C21" s="68"/>
      <c r="D21" s="69">
        <f>step1!L5*10000*step1!L8</f>
        <v>240000000</v>
      </c>
      <c r="E21" s="3"/>
      <c r="F21" s="3"/>
      <c r="G21" s="56"/>
      <c r="H21" s="44"/>
      <c r="I21" s="3"/>
      <c r="J21" s="3"/>
    </row>
    <row r="22" spans="1:10" ht="12.75">
      <c r="A22" s="3"/>
      <c r="B22" s="70"/>
      <c r="C22" s="3"/>
      <c r="D22" s="71"/>
      <c r="E22" s="44"/>
      <c r="F22" s="3"/>
      <c r="G22" s="3"/>
      <c r="H22" s="44"/>
      <c r="I22" s="3"/>
      <c r="J22" s="3"/>
    </row>
    <row r="23" spans="1:10" ht="12.75">
      <c r="A23" s="3"/>
      <c r="B23" s="70" t="s">
        <v>11</v>
      </c>
      <c r="C23" s="3"/>
      <c r="D23" s="72">
        <f>step1!L5*1000000*(10+step1!L12)</f>
        <v>150000000</v>
      </c>
      <c r="E23" s="44"/>
      <c r="F23" s="3"/>
      <c r="G23" s="3"/>
      <c r="H23" s="44"/>
      <c r="I23" s="3"/>
      <c r="J23" s="3"/>
    </row>
    <row r="24" spans="1:10" ht="12.75">
      <c r="A24" s="3"/>
      <c r="B24" s="70"/>
      <c r="C24" s="4"/>
      <c r="D24" s="73"/>
      <c r="E24" s="44"/>
      <c r="F24" s="3"/>
      <c r="G24" s="3"/>
      <c r="H24" s="3"/>
      <c r="I24" s="3"/>
      <c r="J24" s="3"/>
    </row>
    <row r="25" spans="1:10" ht="12.75">
      <c r="A25" s="3"/>
      <c r="B25" s="70" t="s">
        <v>12</v>
      </c>
      <c r="C25" s="3"/>
      <c r="D25" s="72">
        <f>step1!L4</f>
        <v>50000000</v>
      </c>
      <c r="E25" s="3"/>
      <c r="F25" s="3"/>
      <c r="G25" s="56"/>
      <c r="H25" s="3"/>
      <c r="I25" s="40"/>
      <c r="J25" s="3"/>
    </row>
    <row r="26" spans="1:10" ht="12.75">
      <c r="A26" s="3"/>
      <c r="B26" s="70"/>
      <c r="C26" s="3"/>
      <c r="D26" s="74"/>
      <c r="E26" s="44"/>
      <c r="F26" s="3"/>
      <c r="G26" s="3"/>
      <c r="H26" s="3"/>
      <c r="I26" s="3"/>
      <c r="J26" s="3"/>
    </row>
    <row r="27" spans="1:10" ht="12.75">
      <c r="A27" s="3"/>
      <c r="B27" s="70" t="s">
        <v>13</v>
      </c>
      <c r="C27" s="3"/>
      <c r="D27" s="75">
        <f>(D21-D23)/D25</f>
        <v>1.8</v>
      </c>
      <c r="E27" s="44"/>
      <c r="F27" s="56" t="s">
        <v>20</v>
      </c>
      <c r="G27" s="3"/>
      <c r="H27" s="3"/>
      <c r="I27" s="3"/>
      <c r="J27" s="3"/>
    </row>
    <row r="28" spans="1:10" ht="12.75">
      <c r="A28" s="3"/>
      <c r="B28" s="70"/>
      <c r="C28" s="4"/>
      <c r="D28" s="76"/>
      <c r="E28" s="44"/>
      <c r="F28" s="3"/>
      <c r="G28" s="3"/>
      <c r="H28" s="3"/>
      <c r="I28" s="3"/>
      <c r="J28" s="3"/>
    </row>
    <row r="29" spans="1:10" ht="12.75">
      <c r="A29" s="3"/>
      <c r="B29" s="77" t="s">
        <v>14</v>
      </c>
      <c r="C29" s="78"/>
      <c r="D29" s="79" t="str">
        <f>IF(D27&gt;1,"Y","N")</f>
        <v>Y</v>
      </c>
      <c r="E29" s="44"/>
      <c r="F29" s="3"/>
      <c r="G29" s="3"/>
      <c r="H29" s="3"/>
      <c r="I29" s="3"/>
      <c r="J29" s="3"/>
    </row>
    <row r="30" spans="1:10" ht="12.75">
      <c r="A30" s="3"/>
      <c r="B30" s="3"/>
      <c r="C30" s="4"/>
      <c r="D30" s="44"/>
      <c r="E30" s="44"/>
      <c r="F30" s="3"/>
      <c r="G30" s="56"/>
      <c r="H30" s="3"/>
      <c r="I30" s="3"/>
      <c r="J30" s="3"/>
    </row>
    <row r="31" spans="1:10" ht="12.75">
      <c r="A31" s="3"/>
      <c r="B31" s="3"/>
      <c r="C31" s="4"/>
      <c r="D31" s="44"/>
      <c r="E31" s="44"/>
      <c r="F31" s="3"/>
      <c r="G31" s="3"/>
      <c r="H31" s="3"/>
      <c r="I31" s="3"/>
      <c r="J31" s="3"/>
    </row>
    <row r="32" spans="1:10" ht="18">
      <c r="A32" s="3"/>
      <c r="B32" s="90" t="s">
        <v>25</v>
      </c>
      <c r="C32" s="4"/>
      <c r="D32" s="44"/>
      <c r="E32" s="44"/>
      <c r="F32" s="3"/>
      <c r="G32" s="56"/>
      <c r="H32" s="3"/>
      <c r="I32" s="3"/>
      <c r="J32" s="3"/>
    </row>
    <row r="33" spans="1:10" ht="12.75">
      <c r="A33" s="3"/>
      <c r="B33" s="3"/>
      <c r="C33" s="4"/>
      <c r="D33" s="44"/>
      <c r="E33" s="44"/>
      <c r="F33" s="3"/>
      <c r="G33" s="3"/>
      <c r="H33" s="11"/>
      <c r="I33" s="3"/>
      <c r="J33" s="3"/>
    </row>
    <row r="34" spans="1:10" ht="12.75">
      <c r="A34" s="3"/>
      <c r="B34" s="3"/>
      <c r="C34" s="4"/>
      <c r="D34" s="55"/>
      <c r="E34" s="44"/>
      <c r="F34" s="3"/>
      <c r="G34" s="3"/>
      <c r="H34" s="3"/>
      <c r="I34" s="3"/>
      <c r="J34" s="3"/>
    </row>
    <row r="35" spans="1:10" ht="12.75">
      <c r="A35" s="3"/>
      <c r="B35" s="3"/>
      <c r="C35" s="4"/>
      <c r="D35" s="44"/>
      <c r="E35" s="44"/>
      <c r="F35" s="3"/>
      <c r="G35" s="3"/>
      <c r="H35" s="3"/>
      <c r="I35" s="3"/>
      <c r="J35" s="3"/>
    </row>
    <row r="36" spans="1:10" ht="12.75">
      <c r="A36" s="3"/>
      <c r="B36" s="3"/>
      <c r="C36" s="53"/>
      <c r="D36" s="44"/>
      <c r="E36" s="44"/>
      <c r="F36" s="3"/>
      <c r="G36" s="56"/>
      <c r="H36" s="3"/>
      <c r="I36" s="3"/>
      <c r="J36" s="3"/>
    </row>
    <row r="37" spans="1:10" ht="12.75">
      <c r="A37" s="3"/>
      <c r="B37" s="3"/>
      <c r="C37" s="3"/>
      <c r="D37" s="44"/>
      <c r="E37" s="44"/>
      <c r="F37" s="3"/>
      <c r="G37" s="3"/>
      <c r="H37" s="3"/>
      <c r="I37" s="3"/>
      <c r="J37" s="3"/>
    </row>
    <row r="38" spans="1:10" ht="12.75">
      <c r="A38" s="3"/>
      <c r="B38" s="3"/>
      <c r="C38" s="3"/>
      <c r="D38" s="3"/>
      <c r="E38" s="41" t="s">
        <v>19</v>
      </c>
      <c r="F38" s="3"/>
      <c r="G38" s="3"/>
      <c r="H38" s="3"/>
      <c r="I38" s="3"/>
      <c r="J38" s="3"/>
    </row>
    <row r="39" spans="1:10" ht="12.75">
      <c r="A39" s="3"/>
      <c r="C39" s="4"/>
      <c r="D39" s="3"/>
      <c r="E39" s="3"/>
      <c r="F39" s="3"/>
      <c r="G39" s="3"/>
      <c r="H39" s="3"/>
      <c r="I39" s="3"/>
      <c r="J39" s="3"/>
    </row>
    <row r="40" spans="1:10" ht="12.75">
      <c r="A40" s="3"/>
      <c r="C40" s="4"/>
      <c r="D40" s="3"/>
      <c r="E40" s="3"/>
      <c r="F40" s="3"/>
      <c r="G40" s="3"/>
      <c r="H40" s="3"/>
      <c r="I40" s="3"/>
      <c r="J40" s="3"/>
    </row>
    <row r="41" spans="1:10" ht="12.75">
      <c r="A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40"/>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