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65" windowHeight="8820" activeTab="4"/>
  </bookViews>
  <sheets>
    <sheet name="step1" sheetId="1" r:id="rId1"/>
    <sheet name="step2" sheetId="2" r:id="rId2"/>
    <sheet name="step3" sheetId="3" r:id="rId3"/>
    <sheet name="step4" sheetId="4" r:id="rId4"/>
    <sheet name="final" sheetId="5" r:id="rId5"/>
  </sheets>
  <definedNames/>
  <calcPr fullCalcOnLoad="1"/>
</workbook>
</file>

<file path=xl/comments1.xml><?xml version="1.0" encoding="utf-8"?>
<comments xmlns="http://schemas.openxmlformats.org/spreadsheetml/2006/main">
  <authors>
    <author>Tom Lacksonen</author>
  </authors>
  <commentList>
    <comment ref="C7" authorId="0">
      <text>
        <r>
          <rPr>
            <sz val="8"/>
            <rFont val="Tahoma"/>
            <family val="2"/>
          </rPr>
          <t>Depreciation reduces taxable income, but does not affect cash flow.  In MACRS, depreciation amounts are a percentage of the basis, or first cost of the capital item.  The percentages are found in the book table.</t>
        </r>
      </text>
    </comment>
    <comment ref="B12" authorId="0">
      <text>
        <r>
          <rPr>
            <sz val="8"/>
            <rFont val="Tahoma"/>
            <family val="2"/>
          </rPr>
          <t xml:space="preserve">Gross income in constant from year 1 to year 10.  The value is given in cell  G6.
</t>
        </r>
      </text>
    </comment>
    <comment ref="B13" authorId="0">
      <text>
        <r>
          <rPr>
            <sz val="8"/>
            <rFont val="Tahoma"/>
            <family val="2"/>
          </rPr>
          <t>Annual expense amounts for years 1 to 10 are given in cell D8.  Enter as a positive number.</t>
        </r>
      </text>
    </comment>
    <comment ref="D8" authorId="0">
      <text>
        <r>
          <rPr>
            <sz val="8"/>
            <rFont val="Tahoma"/>
            <family val="2"/>
          </rPr>
          <t>Expenses reduce cash flow.  This annual expense is constant each year over the ten year life of the product.</t>
        </r>
      </text>
    </comment>
    <comment ref="B9" authorId="0">
      <text>
        <r>
          <rPr>
            <sz val="8"/>
            <rFont val="Tahoma"/>
            <family val="2"/>
          </rPr>
          <t>This is cash into the company in the last year.  It is not used in depreciaion calculations.  However, it is used in determining capital gains.</t>
        </r>
      </text>
    </comment>
    <comment ref="B10" authorId="0">
      <text>
        <r>
          <rPr>
            <sz val="8"/>
            <rFont val="Tahoma"/>
            <family val="2"/>
          </rPr>
          <t>The objective is to find the cash flow each year for the company.  In steps 1 and 2 you must find taxable income.  In step 3 you can use taxable income to find the taxes each year.  Then in step 4 you can find the net cash flow.
You can then use present worth or rate-of-return analysis on the after-tax cash flow, the same as was done in earlier chapters.</t>
        </r>
      </text>
    </comment>
    <comment ref="G6" authorId="0">
      <text>
        <r>
          <rPr>
            <sz val="8"/>
            <rFont val="Tahoma"/>
            <family val="2"/>
          </rPr>
          <t>Money coming in to the company is gross income.  This is the income for years 1 to 10.</t>
        </r>
      </text>
    </comment>
    <comment ref="H5" authorId="0">
      <text>
        <r>
          <rPr>
            <sz val="8"/>
            <rFont val="Tahoma"/>
            <family val="2"/>
          </rPr>
          <t>There is only one capital expense which includes both purchase and installation, and it is in year 0.  This is also the basis used in depreciation calculations.</t>
        </r>
      </text>
    </comment>
    <comment ref="F7" authorId="0">
      <text>
        <r>
          <rPr>
            <sz val="8"/>
            <rFont val="Tahoma"/>
            <family val="2"/>
          </rPr>
          <t>Use the seven year column in the MACRS depreciaion rate table in the book to find the depreciation rates for each of the 8 years.  Years beyond the recovery period have $0 depreciation.</t>
        </r>
      </text>
    </comment>
    <comment ref="D9" authorId="0">
      <text>
        <r>
          <rPr>
            <sz val="8"/>
            <rFont val="Tahoma"/>
            <family val="2"/>
          </rPr>
          <t>Effective tax rate is a combination of local, state, and federal taxes.  It is used to find taxes each year.</t>
        </r>
      </text>
    </comment>
    <comment ref="H8" authorId="0">
      <text>
        <r>
          <rPr>
            <sz val="8"/>
            <rFont val="Tahoma"/>
            <family val="2"/>
          </rPr>
          <t>The year of the salvage value.  Also, the life of the product, so find the cash flow each year through year 10.</t>
        </r>
      </text>
    </comment>
    <comment ref="G9" authorId="0">
      <text>
        <r>
          <rPr>
            <sz val="8"/>
            <rFont val="Tahoma"/>
            <family val="2"/>
          </rPr>
          <t>This is the amount of annual return required by the company before they will accept the system.  Companys often use smaller MARR values when doing after-tax analysis.</t>
        </r>
      </text>
    </comment>
  </commentList>
</comments>
</file>

<file path=xl/comments2.xml><?xml version="1.0" encoding="utf-8"?>
<comments xmlns="http://schemas.openxmlformats.org/spreadsheetml/2006/main">
  <authors>
    <author>Tom Lacksonen</author>
  </authors>
  <commentList>
    <comment ref="B12" authorId="0">
      <text>
        <r>
          <rPr>
            <sz val="8"/>
            <rFont val="Tahoma"/>
            <family val="2"/>
          </rPr>
          <t>The capital, or basis cost is given in cell H5.  It occurs in year 0.
The salvage value is given in cell B9.  It occurs in the last year, year 10.
Enter each as a positive number.</t>
        </r>
      </text>
    </comment>
    <comment ref="B13" authorId="0">
      <text>
        <r>
          <rPr>
            <sz val="8"/>
            <rFont val="Tahoma"/>
            <family val="2"/>
          </rPr>
          <t>The depreciation rates come from the proper recovery period column in the table in the book.  Enter as percentages or decimals.
Depreciation is the depreciation rate for that year (column D) times the capital cost (cell J20).  Do not include salvage in the depreciation calculations.</t>
        </r>
      </text>
    </comment>
    <comment ref="B14" authorId="0">
      <text>
        <r>
          <rPr>
            <sz val="8"/>
            <rFont val="Tahoma"/>
            <family val="2"/>
          </rPr>
          <t>For a capital item with a 7 year recovery period, the book value should reach $0 in year 10.  The salvage value is the selling price.
Therefore, the selling price is greater than the book value.  You will have depreciation recapture and possibly capital gains.  The amount of depreciation recapture is the selling price (salvage) - book value ($0), or just the salvage value.  Put this amount in the capital gains column in year 10.</t>
        </r>
      </text>
    </comment>
  </commentList>
</comments>
</file>

<file path=xl/comments3.xml><?xml version="1.0" encoding="utf-8"?>
<comments xmlns="http://schemas.openxmlformats.org/spreadsheetml/2006/main">
  <authors>
    <author>Tom Lacksonen</author>
  </authors>
  <commentList>
    <comment ref="B12" authorId="0">
      <text>
        <r>
          <rPr>
            <sz val="8"/>
            <rFont val="Tahoma"/>
            <family val="2"/>
          </rPr>
          <t>The effective tax rate is given in cell D9.</t>
        </r>
      </text>
    </comment>
    <comment ref="B13" authorId="0">
      <text>
        <r>
          <rPr>
            <sz val="8"/>
            <rFont val="Tahoma"/>
            <family val="2"/>
          </rPr>
          <t xml:space="preserve">Taxable income is increased by gross income and capital gains.  It is decreased by expenses and depreciation.  For year 0, the formula would be  </t>
        </r>
        <r>
          <rPr>
            <b/>
            <sz val="8"/>
            <rFont val="Tahoma"/>
            <family val="2"/>
          </rPr>
          <t>=B20+F20-C20-E20</t>
        </r>
        <r>
          <rPr>
            <sz val="8"/>
            <rFont val="Tahoma"/>
            <family val="2"/>
          </rPr>
          <t>.  This formula can be copied down to years 1 to 10.
A negative taxable income will produce negative taxes.  Assume that negative taxes will just reduce company taxes from other parts of the business by that amount that year.</t>
        </r>
      </text>
    </comment>
    <comment ref="B14" authorId="0">
      <text>
        <r>
          <rPr>
            <sz val="8"/>
            <rFont val="Tahoma"/>
            <family val="2"/>
          </rPr>
          <t>The taxes formula is taxable income (coulmn G) times effective tax rate (cell F34).  Put the formula in year 0 and copy down to years 1 to 10.</t>
        </r>
      </text>
    </comment>
  </commentList>
</comments>
</file>

<file path=xl/comments4.xml><?xml version="1.0" encoding="utf-8"?>
<comments xmlns="http://schemas.openxmlformats.org/spreadsheetml/2006/main">
  <authors>
    <author>Tom Lacksonen</author>
  </authors>
  <commentList>
    <comment ref="B12" authorId="0">
      <text>
        <r>
          <rPr>
            <sz val="8"/>
            <rFont val="Tahoma"/>
            <family val="2"/>
          </rPr>
          <t xml:space="preserve">Net cash flow is increased by gross income  and salvage.  It is decreased by expenses, taxes, and capital purchases.  It is not affected by depreciation rate, depreciation, capital gains, or taxable income.  The formula in year 0 is </t>
        </r>
        <r>
          <rPr>
            <b/>
            <sz val="8"/>
            <rFont val="Tahoma"/>
            <family val="2"/>
          </rPr>
          <t>=B20-C20-H20-J20+K20.</t>
        </r>
        <r>
          <rPr>
            <sz val="8"/>
            <rFont val="Tahoma"/>
            <family val="2"/>
          </rPr>
          <t xml:space="preserve">  This formula can be copied down to years 1 to 10.</t>
        </r>
      </text>
    </comment>
    <comment ref="B13" authorId="0">
      <text>
        <r>
          <rPr>
            <sz val="8"/>
            <rFont val="Tahoma"/>
            <family val="2"/>
          </rPr>
          <t>The MARR is used to determine if the investment should be made or not.  It is given in cellG9.</t>
        </r>
      </text>
    </comment>
    <comment ref="B14" authorId="0">
      <text>
        <r>
          <rPr>
            <sz val="8"/>
            <rFont val="Tahoma"/>
            <family val="2"/>
          </rPr>
          <t>Either present worth analysis or rate-of-return analysis may be used here.
Use the net present worth (NPV) function with present worth analysis:
  The first term is interest rate, or MARR, given in cell F35.
  The second term is the range of cash flows starting in year1, given in cells L21 to L30.
  You must add the year 0 cash flow from cell L20.
Use the internal rate-of-return (IRR) function with rate-of-return analysis.
  The only term is the cash flow starting in year 0, given in cells L20 to L30.</t>
        </r>
      </text>
    </comment>
    <comment ref="B15" authorId="0">
      <text>
        <r>
          <rPr>
            <sz val="8"/>
            <rFont val="Tahoma"/>
            <family val="2"/>
          </rPr>
          <t xml:space="preserve">For present worth analysis, if the net present value at the MARR in cell F37 is positive, then invest.  If it is negative, do not invest.
For rate-of-return analysis, if the IRR in cell F37 is more than the MARR in cell F35, then invest.  If the IRR is less than the MARR, do not invest.
Show investment with a </t>
        </r>
        <r>
          <rPr>
            <b/>
            <sz val="8"/>
            <rFont val="Tahoma"/>
            <family val="2"/>
          </rPr>
          <t>Y</t>
        </r>
        <r>
          <rPr>
            <sz val="8"/>
            <rFont val="Tahoma"/>
            <family val="2"/>
          </rPr>
          <t xml:space="preserve"> in cell J37.  Show that you do not invest with an </t>
        </r>
        <r>
          <rPr>
            <b/>
            <sz val="8"/>
            <rFont val="Tahoma"/>
            <family val="2"/>
          </rPr>
          <t>N</t>
        </r>
        <r>
          <rPr>
            <sz val="8"/>
            <rFont val="Tahoma"/>
            <family val="2"/>
          </rPr>
          <t xml:space="preserve"> in cell J37.</t>
        </r>
      </text>
    </comment>
  </commentList>
</comments>
</file>

<file path=xl/sharedStrings.xml><?xml version="1.0" encoding="utf-8"?>
<sst xmlns="http://schemas.openxmlformats.org/spreadsheetml/2006/main" count="103" uniqueCount="51">
  <si>
    <t>Step 1</t>
  </si>
  <si>
    <t>Year</t>
  </si>
  <si>
    <t>Step 2</t>
  </si>
  <si>
    <t>Step 3</t>
  </si>
  <si>
    <t>Step 4</t>
  </si>
  <si>
    <t>Final solution</t>
  </si>
  <si>
    <t xml:space="preserve">Help </t>
  </si>
  <si>
    <t>Help</t>
  </si>
  <si>
    <r>
      <t xml:space="preserve">Press </t>
    </r>
    <r>
      <rPr>
        <b/>
        <sz val="12"/>
        <rFont val="Arial"/>
        <family val="2"/>
      </rPr>
      <t>Ctrl-a</t>
    </r>
    <r>
      <rPr>
        <sz val="12"/>
        <color indexed="12"/>
        <rFont val="Arial"/>
        <family val="2"/>
      </rPr>
      <t xml:space="preserve"> when finished.</t>
    </r>
  </si>
  <si>
    <r>
      <t xml:space="preserve">Press </t>
    </r>
    <r>
      <rPr>
        <b/>
        <sz val="12"/>
        <rFont val="Arial"/>
        <family val="2"/>
      </rPr>
      <t>Ctrl-b</t>
    </r>
    <r>
      <rPr>
        <sz val="12"/>
        <color indexed="12"/>
        <rFont val="Arial"/>
        <family val="2"/>
      </rPr>
      <t xml:space="preserve"> when finished.</t>
    </r>
  </si>
  <si>
    <r>
      <t xml:space="preserve">Press </t>
    </r>
    <r>
      <rPr>
        <b/>
        <sz val="12"/>
        <rFont val="Arial"/>
        <family val="2"/>
      </rPr>
      <t>Ctrl-d</t>
    </r>
    <r>
      <rPr>
        <sz val="12"/>
        <color indexed="12"/>
        <rFont val="Arial"/>
        <family val="2"/>
      </rPr>
      <t xml:space="preserve"> to see the final solution.</t>
    </r>
  </si>
  <si>
    <r>
      <t xml:space="preserve">Press </t>
    </r>
    <r>
      <rPr>
        <b/>
        <sz val="12"/>
        <rFont val="Arial"/>
        <family val="2"/>
      </rPr>
      <t>Ctrl-e</t>
    </r>
    <r>
      <rPr>
        <sz val="12"/>
        <color indexed="12"/>
        <rFont val="Arial"/>
        <family val="2"/>
      </rPr>
      <t xml:space="preserve"> to generate another problem.</t>
    </r>
  </si>
  <si>
    <r>
      <t xml:space="preserve">Press </t>
    </r>
    <r>
      <rPr>
        <b/>
        <sz val="12"/>
        <rFont val="Arial"/>
        <family val="2"/>
      </rPr>
      <t>Ctrl-c</t>
    </r>
    <r>
      <rPr>
        <sz val="12"/>
        <color indexed="12"/>
        <rFont val="Arial"/>
        <family val="2"/>
      </rPr>
      <t xml:space="preserve"> when finished.</t>
    </r>
  </si>
  <si>
    <r>
      <t xml:space="preserve">Move mouse over any cell with a </t>
    </r>
    <r>
      <rPr>
        <sz val="12"/>
        <color indexed="10"/>
        <rFont val="Arial"/>
        <family val="2"/>
      </rPr>
      <t>red arrow</t>
    </r>
    <r>
      <rPr>
        <sz val="12"/>
        <color indexed="12"/>
        <rFont val="Arial"/>
        <family val="2"/>
      </rPr>
      <t>.</t>
    </r>
  </si>
  <si>
    <t>Gross income</t>
  </si>
  <si>
    <t>Expenses</t>
  </si>
  <si>
    <t>Depreciation</t>
  </si>
  <si>
    <t>Capital gains</t>
  </si>
  <si>
    <t>Taxable income</t>
  </si>
  <si>
    <t>Taxes</t>
  </si>
  <si>
    <t>Capital</t>
  </si>
  <si>
    <t>Salvage</t>
  </si>
  <si>
    <t>Net cash flow</t>
  </si>
  <si>
    <t>Deprec. Rate</t>
  </si>
  <si>
    <t>Put the gross income amounts each years in column B.</t>
  </si>
  <si>
    <t>Put the expense amounts each year in column C.</t>
  </si>
  <si>
    <t>Put depreciation rates in column D and the dollars in column E.</t>
  </si>
  <si>
    <t>Put capital gain, depreciation recapture, or capital loss in F26.</t>
  </si>
  <si>
    <t>Put the net cash flow formulas in column L.</t>
  </si>
  <si>
    <t>Put the taxable income formulas in column G.</t>
  </si>
  <si>
    <t>Put the taxes formulas in column H.</t>
  </si>
  <si>
    <t>Effective tax rate</t>
  </si>
  <si>
    <t>After tax analysis - single alternative</t>
  </si>
  <si>
    <t>Quality improvement problems</t>
  </si>
  <si>
    <t>present worth</t>
  </si>
  <si>
    <t>rate-of-return</t>
  </si>
  <si>
    <t>=B21-C21-H21-J21+K21</t>
  </si>
  <si>
    <t>MARR</t>
  </si>
  <si>
    <t>Internal rate-of-return =</t>
  </si>
  <si>
    <t>=IRR(L20:L30)</t>
  </si>
  <si>
    <t>Invest (Y or N)?</t>
  </si>
  <si>
    <t>Net present value =</t>
  </si>
  <si>
    <t>Put the capital cost in J20 and the salvage value in K30.</t>
  </si>
  <si>
    <t>Put the effective tax rate in cell F34.</t>
  </si>
  <si>
    <t>Put the MARR in cell F35.</t>
  </si>
  <si>
    <t>Put the function for rate-of-return or net present value in cell F37.</t>
  </si>
  <si>
    <r>
      <t xml:space="preserve">Put </t>
    </r>
    <r>
      <rPr>
        <b/>
        <sz val="12"/>
        <rFont val="Arial"/>
        <family val="2"/>
      </rPr>
      <t>Y</t>
    </r>
    <r>
      <rPr>
        <sz val="12"/>
        <color indexed="12"/>
        <rFont val="Arial"/>
        <family val="2"/>
      </rPr>
      <t xml:space="preserve"> to invest or </t>
    </r>
    <r>
      <rPr>
        <b/>
        <sz val="12"/>
        <rFont val="Arial"/>
        <family val="2"/>
      </rPr>
      <t>N</t>
    </r>
    <r>
      <rPr>
        <sz val="12"/>
        <color indexed="12"/>
        <rFont val="Arial"/>
        <family val="2"/>
      </rPr>
      <t xml:space="preserve"> not to invest in cell J37.</t>
    </r>
  </si>
  <si>
    <t>The Board of Work lumber mill is considering a vision system to spot and remove</t>
  </si>
  <si>
    <t>=NPV(F35,L21:L30) + L20</t>
  </si>
  <si>
    <t>N</t>
  </si>
  <si>
    <r>
      <t>8</t>
    </r>
    <r>
      <rPr>
        <sz val="10"/>
        <rFont val="Arial"/>
        <family val="0"/>
      </rPr>
      <t xml:space="preserve">  Copyright, 2001, Thomas A. Lacksonen</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</si>
</sst>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quot;$&quot;#,##0.000_);[Red]\(&quot;$&quot;#,##0.000\)"/>
    <numFmt numFmtId="168" formatCode="&quot;$&quot;#,##0.0000_);[Red]\(&quot;$&quot;#,##0.0000\)"/>
    <numFmt numFmtId="169" formatCode="&quot;$&quot;#,##0.0_);[Red]\(&quot;$&quot;#,##0.0\)"/>
    <numFmt numFmtId="170" formatCode="_(&quot;$&quot;* #,##0.0_);_(&quot;$&quot;* \(#,##0.0\);_(&quot;$&quot;* &quot;-&quot;??_);_(@_)"/>
    <numFmt numFmtId="171" formatCode="_(&quot;$&quot;* #,##0_);_(&quot;$&quot;* \(#,##0\);_(&quot;$&quot;* &quot;-&quot;??_);_(@_)"/>
  </numFmts>
  <fonts count="12">
    <font>
      <sz val="10"/>
      <name val="Arial"/>
      <family val="0"/>
    </font>
    <font>
      <sz val="10"/>
      <color indexed="10"/>
      <name val="Arial"/>
      <family val="2"/>
    </font>
    <font>
      <sz val="8"/>
      <name val="Tahoma"/>
      <family val="2"/>
    </font>
    <font>
      <b/>
      <sz val="8"/>
      <name val="Tahoma"/>
      <family val="2"/>
    </font>
    <font>
      <b/>
      <sz val="14"/>
      <name val="Times New Roman"/>
      <family val="1"/>
    </font>
    <font>
      <sz val="12"/>
      <color indexed="12"/>
      <name val="Arial"/>
      <family val="2"/>
    </font>
    <font>
      <b/>
      <sz val="12"/>
      <name val="Arial"/>
      <family val="2"/>
    </font>
    <font>
      <sz val="12"/>
      <name val="Arial"/>
      <family val="2"/>
    </font>
    <font>
      <b/>
      <sz val="12"/>
      <name val="Times New Roman"/>
      <family val="1"/>
    </font>
    <font>
      <sz val="12"/>
      <color indexed="10"/>
      <name val="Arial"/>
      <family val="2"/>
    </font>
    <font>
      <sz val="14"/>
      <name val="WP TypographicSymbols"/>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165" fontId="0" fillId="0" borderId="0" xfId="0" applyNumberFormat="1"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5" xfId="0" applyFill="1" applyBorder="1" applyAlignment="1">
      <alignment/>
    </xf>
    <xf numFmtId="0" fontId="0" fillId="0" borderId="8" xfId="0" applyBorder="1" applyAlignment="1">
      <alignment/>
    </xf>
    <xf numFmtId="0" fontId="0" fillId="0" borderId="7" xfId="0" applyFill="1" applyBorder="1" applyAlignment="1">
      <alignment/>
    </xf>
    <xf numFmtId="8" fontId="0" fillId="0" borderId="0" xfId="0" applyNumberFormat="1" applyFill="1" applyBorder="1" applyAlignment="1" quotePrefix="1">
      <alignment/>
    </xf>
    <xf numFmtId="0" fontId="0" fillId="0" borderId="0" xfId="0" applyNumberFormat="1" applyAlignment="1">
      <alignment/>
    </xf>
    <xf numFmtId="10" fontId="0" fillId="0" borderId="0" xfId="0" applyNumberFormat="1" applyAlignment="1">
      <alignment/>
    </xf>
    <xf numFmtId="0" fontId="4" fillId="0" borderId="0" xfId="0" applyFont="1" applyAlignment="1">
      <alignment horizontal="center"/>
    </xf>
    <xf numFmtId="0" fontId="5" fillId="0" borderId="0" xfId="0" applyFont="1" applyBorder="1" applyAlignment="1">
      <alignment/>
    </xf>
    <xf numFmtId="0" fontId="5" fillId="0" borderId="2" xfId="0" applyFont="1" applyBorder="1" applyAlignment="1">
      <alignment/>
    </xf>
    <xf numFmtId="0" fontId="5" fillId="0" borderId="1" xfId="0" applyFont="1" applyBorder="1" applyAlignment="1">
      <alignment/>
    </xf>
    <xf numFmtId="0" fontId="8" fillId="0" borderId="4" xfId="0" applyFont="1" applyBorder="1" applyAlignment="1">
      <alignment/>
    </xf>
    <xf numFmtId="0" fontId="9" fillId="0" borderId="2" xfId="0" applyFont="1" applyBorder="1" applyAlignment="1">
      <alignment/>
    </xf>
    <xf numFmtId="0" fontId="9" fillId="0" borderId="0" xfId="0" applyFont="1" applyBorder="1" applyAlignment="1">
      <alignment/>
    </xf>
    <xf numFmtId="0" fontId="7" fillId="0" borderId="4" xfId="0" applyFont="1" applyBorder="1" applyAlignment="1">
      <alignment/>
    </xf>
    <xf numFmtId="0" fontId="7" fillId="0" borderId="6" xfId="0" applyFont="1" applyBorder="1" applyAlignment="1">
      <alignment/>
    </xf>
    <xf numFmtId="0" fontId="9" fillId="0" borderId="1" xfId="0" applyFont="1" applyBorder="1" applyAlignment="1">
      <alignment/>
    </xf>
    <xf numFmtId="0" fontId="7" fillId="0" borderId="1" xfId="0" applyFont="1" applyBorder="1" applyAlignment="1">
      <alignment/>
    </xf>
    <xf numFmtId="0" fontId="0" fillId="2" borderId="9"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6" fontId="1" fillId="2" borderId="0" xfId="0" applyNumberFormat="1" applyFont="1" applyFill="1" applyBorder="1" applyAlignment="1">
      <alignment/>
    </xf>
    <xf numFmtId="0" fontId="0" fillId="2" borderId="5" xfId="0" applyFill="1" applyBorder="1" applyAlignment="1">
      <alignment/>
    </xf>
    <xf numFmtId="0" fontId="1" fillId="2" borderId="0" xfId="0" applyFont="1" applyFill="1" applyBorder="1" applyAlignment="1">
      <alignment/>
    </xf>
    <xf numFmtId="0" fontId="0" fillId="2" borderId="4" xfId="0" applyFont="1" applyFill="1" applyBorder="1" applyAlignment="1">
      <alignment/>
    </xf>
    <xf numFmtId="0" fontId="0" fillId="2" borderId="6" xfId="0" applyFill="1" applyBorder="1" applyAlignment="1">
      <alignment/>
    </xf>
    <xf numFmtId="0" fontId="0" fillId="2" borderId="1" xfId="0" applyFill="1" applyBorder="1" applyAlignment="1">
      <alignment/>
    </xf>
    <xf numFmtId="9" fontId="1" fillId="2" borderId="1" xfId="0" applyNumberFormat="1" applyFont="1" applyFill="1" applyBorder="1" applyAlignment="1">
      <alignment/>
    </xf>
    <xf numFmtId="0" fontId="0" fillId="2" borderId="7" xfId="0" applyFill="1" applyBorder="1" applyAlignment="1">
      <alignment/>
    </xf>
    <xf numFmtId="6" fontId="0" fillId="2" borderId="0" xfId="0" applyNumberFormat="1" applyFill="1" applyBorder="1" applyAlignment="1">
      <alignment/>
    </xf>
    <xf numFmtId="9" fontId="0" fillId="2" borderId="1" xfId="0" applyNumberFormat="1" applyFill="1" applyBorder="1" applyAlignment="1">
      <alignment/>
    </xf>
    <xf numFmtId="0" fontId="8" fillId="3" borderId="9" xfId="0" applyFont="1" applyFill="1" applyBorder="1" applyAlignment="1">
      <alignment/>
    </xf>
    <xf numFmtId="0" fontId="8" fillId="3" borderId="6" xfId="0" applyFont="1" applyFill="1" applyBorder="1" applyAlignment="1">
      <alignment/>
    </xf>
    <xf numFmtId="0" fontId="0" fillId="3" borderId="2" xfId="0" applyFill="1" applyBorder="1" applyAlignment="1">
      <alignment/>
    </xf>
    <xf numFmtId="8" fontId="0" fillId="0" borderId="0" xfId="0" applyNumberFormat="1" applyFill="1" applyBorder="1" applyAlignment="1">
      <alignment/>
    </xf>
    <xf numFmtId="10" fontId="0" fillId="0" borderId="0" xfId="0" applyNumberFormat="1" applyFill="1" applyBorder="1" applyAlignment="1">
      <alignment/>
    </xf>
    <xf numFmtId="0" fontId="0" fillId="0" borderId="0" xfId="0" applyNumberFormat="1" applyFill="1" applyBorder="1" applyAlignment="1">
      <alignment/>
    </xf>
    <xf numFmtId="164" fontId="0" fillId="4" borderId="0" xfId="0" applyNumberFormat="1" applyFont="1" applyFill="1" applyBorder="1" applyAlignment="1">
      <alignment/>
    </xf>
    <xf numFmtId="164" fontId="0" fillId="0" borderId="0" xfId="0" applyNumberFormat="1" applyFont="1" applyFill="1" applyBorder="1" applyAlignment="1">
      <alignment/>
    </xf>
    <xf numFmtId="164" fontId="0" fillId="0" borderId="0" xfId="0" applyNumberFormat="1" applyFont="1" applyAlignment="1">
      <alignment/>
    </xf>
    <xf numFmtId="164" fontId="0" fillId="0" borderId="0" xfId="0" applyNumberFormat="1" applyAlignment="1">
      <alignment/>
    </xf>
    <xf numFmtId="0" fontId="0" fillId="0" borderId="10" xfId="0" applyBorder="1" applyAlignment="1">
      <alignment horizontal="center" wrapText="1"/>
    </xf>
    <xf numFmtId="0" fontId="0" fillId="0" borderId="11" xfId="0" applyBorder="1" applyAlignment="1">
      <alignment horizontal="center" wrapText="1"/>
    </xf>
    <xf numFmtId="0" fontId="0" fillId="0" borderId="4" xfId="0" applyFont="1" applyFill="1" applyBorder="1" applyAlignment="1">
      <alignment/>
    </xf>
    <xf numFmtId="164" fontId="0" fillId="0" borderId="5" xfId="0" applyNumberFormat="1" applyFont="1" applyFill="1" applyBorder="1" applyAlignment="1">
      <alignment/>
    </xf>
    <xf numFmtId="10" fontId="0" fillId="0" borderId="0" xfId="19" applyNumberFormat="1" applyBorder="1" applyAlignment="1">
      <alignment/>
    </xf>
    <xf numFmtId="164" fontId="0" fillId="4" borderId="5" xfId="0" applyNumberFormat="1" applyFont="1" applyFill="1" applyBorder="1" applyAlignment="1">
      <alignment/>
    </xf>
    <xf numFmtId="10" fontId="0" fillId="4" borderId="0" xfId="19" applyNumberFormat="1" applyFill="1" applyBorder="1" applyAlignment="1">
      <alignment/>
    </xf>
    <xf numFmtId="0" fontId="0" fillId="0" borderId="3" xfId="0" applyFill="1" applyBorder="1" applyAlignment="1">
      <alignment/>
    </xf>
    <xf numFmtId="9" fontId="1" fillId="2" borderId="0" xfId="0" applyNumberFormat="1" applyFont="1" applyFill="1" applyBorder="1" applyAlignment="1">
      <alignment/>
    </xf>
    <xf numFmtId="10" fontId="0" fillId="0" borderId="0" xfId="19" applyNumberFormat="1" applyAlignment="1">
      <alignment/>
    </xf>
    <xf numFmtId="0" fontId="0" fillId="0" borderId="0" xfId="0" applyAlignment="1" quotePrefix="1">
      <alignment horizontal="right"/>
    </xf>
    <xf numFmtId="9" fontId="0" fillId="0" borderId="0" xfId="0" applyNumberFormat="1" applyFill="1" applyBorder="1" applyAlignment="1">
      <alignment/>
    </xf>
    <xf numFmtId="0" fontId="0" fillId="0" borderId="6" xfId="0" applyFill="1" applyBorder="1" applyAlignment="1">
      <alignment/>
    </xf>
    <xf numFmtId="0" fontId="0" fillId="0" borderId="1" xfId="0" applyFill="1" applyBorder="1" applyAlignment="1">
      <alignment/>
    </xf>
    <xf numFmtId="9" fontId="0" fillId="0" borderId="7" xfId="0" applyNumberFormat="1" applyFill="1" applyBorder="1" applyAlignment="1">
      <alignment/>
    </xf>
    <xf numFmtId="9" fontId="0" fillId="0" borderId="0" xfId="19" applyFill="1" applyBorder="1" applyAlignment="1">
      <alignment/>
    </xf>
    <xf numFmtId="0" fontId="0" fillId="0" borderId="9" xfId="0" applyFill="1" applyBorder="1" applyAlignment="1">
      <alignment/>
    </xf>
    <xf numFmtId="0" fontId="0" fillId="0" borderId="2" xfId="0" applyFill="1" applyBorder="1" applyAlignment="1">
      <alignment/>
    </xf>
    <xf numFmtId="9" fontId="0" fillId="0" borderId="3" xfId="19" applyFill="1" applyBorder="1" applyAlignment="1">
      <alignment/>
    </xf>
    <xf numFmtId="10" fontId="0" fillId="5" borderId="2" xfId="0" applyNumberFormat="1" applyFill="1" applyBorder="1" applyAlignment="1">
      <alignment/>
    </xf>
    <xf numFmtId="9" fontId="0" fillId="0" borderId="1" xfId="0" applyNumberFormat="1" applyBorder="1" applyAlignment="1" quotePrefix="1">
      <alignment/>
    </xf>
    <xf numFmtId="0" fontId="0" fillId="5" borderId="3" xfId="0" applyFill="1" applyBorder="1" applyAlignment="1">
      <alignment horizontal="center"/>
    </xf>
    <xf numFmtId="6" fontId="0" fillId="5" borderId="2" xfId="0" applyNumberFormat="1" applyFill="1" applyBorder="1" applyAlignment="1">
      <alignment/>
    </xf>
    <xf numFmtId="0" fontId="0" fillId="4" borderId="3" xfId="0" applyFill="1" applyBorder="1" applyAlignment="1">
      <alignment horizontal="center"/>
    </xf>
    <xf numFmtId="9" fontId="0" fillId="4" borderId="7" xfId="0" applyNumberFormat="1" applyFill="1" applyBorder="1" applyAlignment="1">
      <alignment/>
    </xf>
    <xf numFmtId="9" fontId="0" fillId="4" borderId="3" xfId="19" applyFill="1" applyBorder="1" applyAlignment="1">
      <alignment/>
    </xf>
    <xf numFmtId="10" fontId="0" fillId="4" borderId="0" xfId="19" applyNumberFormat="1" applyFill="1" applyAlignment="1">
      <alignment/>
    </xf>
    <xf numFmtId="10" fontId="0" fillId="4" borderId="0" xfId="19" applyNumberFormat="1" applyFont="1" applyFill="1" applyAlignment="1">
      <alignment/>
    </xf>
    <xf numFmtId="164" fontId="0" fillId="4" borderId="0" xfId="0" applyNumberFormat="1" applyFill="1" applyAlignment="1">
      <alignment/>
    </xf>
    <xf numFmtId="10" fontId="0" fillId="4" borderId="0" xfId="0" applyNumberFormat="1" applyFill="1" applyAlignment="1">
      <alignment/>
    </xf>
    <xf numFmtId="0" fontId="10"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51"/>
  <sheetViews>
    <sheetView workbookViewId="0" topLeftCell="A1">
      <selection activeCell="A1" sqref="A1"/>
    </sheetView>
  </sheetViews>
  <sheetFormatPr defaultColWidth="9.140625" defaultRowHeight="12.75"/>
  <cols>
    <col min="2" max="2" width="9.7109375" style="0" customWidth="1"/>
    <col min="4" max="4" width="9.7109375" style="0" customWidth="1"/>
    <col min="5" max="5" width="11.140625" style="0" customWidth="1"/>
    <col min="9" max="9" width="5.57421875" style="0" customWidth="1"/>
    <col min="12" max="12" width="10.7109375" style="0" hidden="1" customWidth="1"/>
  </cols>
  <sheetData>
    <row r="1" spans="4:12" ht="18.75">
      <c r="D1" s="17" t="s">
        <v>32</v>
      </c>
      <c r="L1" s="52">
        <v>55000</v>
      </c>
    </row>
    <row r="2" spans="4:12" ht="18.75">
      <c r="D2" s="17" t="s">
        <v>33</v>
      </c>
      <c r="L2" s="52"/>
    </row>
    <row r="3" ht="12.75">
      <c r="L3" s="52">
        <v>35000</v>
      </c>
    </row>
    <row r="4" spans="2:12" ht="12.75">
      <c r="B4" s="28" t="s">
        <v>47</v>
      </c>
      <c r="C4" s="29"/>
      <c r="D4" s="29"/>
      <c r="E4" s="29"/>
      <c r="F4" s="29"/>
      <c r="G4" s="29"/>
      <c r="H4" s="29"/>
      <c r="I4" s="30"/>
      <c r="L4" s="52">
        <v>70000</v>
      </c>
    </row>
    <row r="5" spans="2:12" ht="12.75">
      <c r="B5" s="31" t="str">
        <f>"defects in incoming wood.  Purchase and installation of the system costs $"&amp;$L$4&amp;"."</f>
        <v>defects in incoming wood.  Purchase and installation of the system costs $70000.</v>
      </c>
      <c r="C5" s="32"/>
      <c r="D5" s="32"/>
      <c r="E5" s="32"/>
      <c r="F5" s="32"/>
      <c r="G5" s="32"/>
      <c r="H5" s="33"/>
      <c r="I5" s="34"/>
      <c r="L5" s="51">
        <v>10000</v>
      </c>
    </row>
    <row r="6" spans="2:9" ht="12.75">
      <c r="B6" s="31" t="str">
        <f>"Annual savings due to improved quality and material utilization are $"&amp;L1&amp;" per year."</f>
        <v>Annual savings due to improved quality and material utilization are $55000 per year.</v>
      </c>
      <c r="C6" s="35"/>
      <c r="D6" s="32"/>
      <c r="E6" s="32"/>
      <c r="F6" s="32"/>
      <c r="G6" s="32"/>
      <c r="H6" s="32"/>
      <c r="I6" s="34"/>
    </row>
    <row r="7" spans="2:12" ht="12.75">
      <c r="B7" s="36" t="str">
        <f>"The system will be MACRS depreciated using a 7 year recovery period.  Annual"</f>
        <v>The system will be MACRS depreciated using a 7 year recovery period.  Annual</v>
      </c>
      <c r="C7" s="32"/>
      <c r="D7" s="32"/>
      <c r="E7" s="32"/>
      <c r="F7" s="32"/>
      <c r="G7" s="32"/>
      <c r="H7" s="32"/>
      <c r="I7" s="34"/>
      <c r="L7" s="15">
        <v>40</v>
      </c>
    </row>
    <row r="8" spans="2:12" ht="12.75">
      <c r="B8" s="31" t="str">
        <f>"maintenance expenses will be $"&amp;L3&amp;".  The system will be scrapped in year 10 for"</f>
        <v>maintenance expenses will be $35000.  The system will be scrapped in year 10 for</v>
      </c>
      <c r="C8" s="35"/>
      <c r="D8" s="32"/>
      <c r="E8" s="32"/>
      <c r="F8" s="32"/>
      <c r="G8" s="32"/>
      <c r="H8" s="32"/>
      <c r="I8" s="34"/>
      <c r="L8" s="16">
        <f>L7/100</f>
        <v>0.4</v>
      </c>
    </row>
    <row r="9" spans="2:12" ht="12.75">
      <c r="B9" s="31" t="str">
        <f>"$"&amp;$L$5&amp;".  The effective tax rate is "&amp;L7&amp;"% per year and the MARR is "&amp;$L$9&amp;"%.  Use"</f>
        <v>$10000.  The effective tax rate is 40% per year and the MARR is 22%.  Use</v>
      </c>
      <c r="C9" s="32"/>
      <c r="D9" s="32"/>
      <c r="E9" s="32"/>
      <c r="F9" s="61"/>
      <c r="G9" s="32"/>
      <c r="H9" s="32"/>
      <c r="I9" s="34"/>
      <c r="L9">
        <v>22</v>
      </c>
    </row>
    <row r="10" spans="2:12" ht="12.75">
      <c r="B10" s="37" t="str">
        <f>IF($L$11=1,L13,L14)&amp;" analysis to determine if the company should invest in the laser system."</f>
        <v>rate-of-return analysis to determine if the company should invest in the laser system.</v>
      </c>
      <c r="C10" s="38"/>
      <c r="D10" s="38"/>
      <c r="E10" s="38"/>
      <c r="F10" s="39"/>
      <c r="G10" s="38"/>
      <c r="H10" s="38"/>
      <c r="I10" s="40"/>
      <c r="L10" s="16">
        <f>L9/100</f>
        <v>0.22</v>
      </c>
    </row>
    <row r="11" ht="12.75">
      <c r="L11">
        <v>0</v>
      </c>
    </row>
    <row r="12" spans="1:9" ht="15.75">
      <c r="A12" s="43" t="s">
        <v>0</v>
      </c>
      <c r="B12" s="22" t="s">
        <v>7</v>
      </c>
      <c r="C12" s="19" t="s">
        <v>24</v>
      </c>
      <c r="D12" s="5"/>
      <c r="E12" s="5"/>
      <c r="F12" s="5"/>
      <c r="G12" s="5"/>
      <c r="H12" s="5"/>
      <c r="I12" s="6"/>
    </row>
    <row r="13" spans="1:12" ht="15.75">
      <c r="A13" s="21"/>
      <c r="B13" s="23" t="s">
        <v>7</v>
      </c>
      <c r="C13" s="18" t="s">
        <v>25</v>
      </c>
      <c r="D13" s="2"/>
      <c r="E13" s="2"/>
      <c r="F13" s="2"/>
      <c r="G13" s="2"/>
      <c r="H13" s="2"/>
      <c r="I13" s="8"/>
      <c r="L13" s="3" t="s">
        <v>34</v>
      </c>
    </row>
    <row r="14" spans="1:12" ht="15.75">
      <c r="A14" s="21"/>
      <c r="B14" s="2"/>
      <c r="C14" s="18" t="s">
        <v>8</v>
      </c>
      <c r="D14" s="2"/>
      <c r="E14" s="2"/>
      <c r="F14" s="2"/>
      <c r="G14" s="2"/>
      <c r="H14" s="2"/>
      <c r="I14" s="8"/>
      <c r="L14" s="3" t="s">
        <v>35</v>
      </c>
    </row>
    <row r="15" spans="1:9" ht="15.75">
      <c r="A15" s="44" t="s">
        <v>6</v>
      </c>
      <c r="B15" s="1"/>
      <c r="C15" s="20" t="s">
        <v>13</v>
      </c>
      <c r="D15" s="1"/>
      <c r="E15" s="1"/>
      <c r="F15" s="1"/>
      <c r="G15" s="1"/>
      <c r="H15" s="1"/>
      <c r="I15" s="10"/>
    </row>
    <row r="16" spans="1:12" ht="12.75">
      <c r="A16" s="3"/>
      <c r="B16" s="3"/>
      <c r="C16" s="3"/>
      <c r="D16" s="3"/>
      <c r="E16" s="3"/>
      <c r="L16" s="69" t="s">
        <v>38</v>
      </c>
    </row>
    <row r="17" spans="1:12" ht="12.75">
      <c r="A17" s="3"/>
      <c r="B17" s="3"/>
      <c r="C17" s="3"/>
      <c r="D17" s="3"/>
      <c r="E17" s="3"/>
      <c r="L17" s="72">
        <f>IRR(final!$L$20:final!$L$30)</f>
        <v>0.18548957257191584</v>
      </c>
    </row>
    <row r="18" spans="1:12" ht="12.75">
      <c r="A18" s="3"/>
      <c r="B18" s="3"/>
      <c r="C18" s="4"/>
      <c r="D18" s="3"/>
      <c r="E18" s="3"/>
      <c r="L18" s="73" t="s">
        <v>39</v>
      </c>
    </row>
    <row r="19" spans="1:12" ht="25.5">
      <c r="A19" s="12" t="s">
        <v>1</v>
      </c>
      <c r="B19" s="53" t="s">
        <v>14</v>
      </c>
      <c r="C19" s="53" t="s">
        <v>15</v>
      </c>
      <c r="D19" s="60"/>
      <c r="E19" s="3"/>
      <c r="L19" s="82"/>
    </row>
    <row r="20" spans="1:5" ht="12.75">
      <c r="A20" s="55">
        <v>0</v>
      </c>
      <c r="B20" s="50"/>
      <c r="C20" s="50"/>
      <c r="D20" s="11"/>
      <c r="E20" s="3"/>
    </row>
    <row r="21" spans="1:12" ht="12.75">
      <c r="A21" s="55">
        <v>1</v>
      </c>
      <c r="B21" s="49"/>
      <c r="C21" s="49"/>
      <c r="D21" s="11"/>
      <c r="E21" s="3"/>
      <c r="L21" s="69" t="s">
        <v>41</v>
      </c>
    </row>
    <row r="22" spans="1:12" ht="12.75">
      <c r="A22" s="55">
        <v>2</v>
      </c>
      <c r="B22" s="49"/>
      <c r="C22" s="49"/>
      <c r="D22" s="11"/>
      <c r="E22" s="3"/>
      <c r="L22" s="75">
        <f>NPV(final!$F$35,final!$L$21:$L$30)+final!$L$20</f>
        <v>-7379.428407423671</v>
      </c>
    </row>
    <row r="23" spans="1:12" ht="12.75">
      <c r="A23" s="55">
        <v>3</v>
      </c>
      <c r="B23" s="49"/>
      <c r="C23" s="49"/>
      <c r="D23" s="11"/>
      <c r="E23" s="3"/>
      <c r="L23" s="73" t="s">
        <v>48</v>
      </c>
    </row>
    <row r="24" spans="1:12" ht="12.75">
      <c r="A24" s="55">
        <v>4</v>
      </c>
      <c r="B24" s="49"/>
      <c r="C24" s="49"/>
      <c r="D24" s="11"/>
      <c r="E24" s="3"/>
      <c r="L24" s="81"/>
    </row>
    <row r="25" spans="1:5" ht="12.75">
      <c r="A25" s="55">
        <v>5</v>
      </c>
      <c r="B25" s="49"/>
      <c r="C25" s="49"/>
      <c r="D25" s="11"/>
      <c r="E25" s="3"/>
    </row>
    <row r="26" spans="1:5" ht="12.75">
      <c r="A26" s="55">
        <v>6</v>
      </c>
      <c r="B26" s="49"/>
      <c r="C26" s="49"/>
      <c r="D26" s="11"/>
      <c r="E26" s="3"/>
    </row>
    <row r="27" spans="1:5" ht="12.75">
      <c r="A27" s="55">
        <v>7</v>
      </c>
      <c r="B27" s="49"/>
      <c r="C27" s="49"/>
      <c r="D27" s="11"/>
      <c r="E27" s="3"/>
    </row>
    <row r="28" spans="1:5" ht="12.75">
      <c r="A28" s="55">
        <v>8</v>
      </c>
      <c r="B28" s="49"/>
      <c r="C28" s="49"/>
      <c r="D28" s="11"/>
      <c r="E28" s="3"/>
    </row>
    <row r="29" spans="1:5" ht="12.75">
      <c r="A29" s="55">
        <v>9</v>
      </c>
      <c r="B29" s="49"/>
      <c r="C29" s="49"/>
      <c r="D29" s="11"/>
      <c r="E29" s="3"/>
    </row>
    <row r="30" spans="1:5" ht="12.75">
      <c r="A30" s="55">
        <v>10</v>
      </c>
      <c r="B30" s="49"/>
      <c r="C30" s="49"/>
      <c r="D30" s="11"/>
      <c r="E30" s="3"/>
    </row>
    <row r="31" spans="1:5" ht="12.75">
      <c r="A31" s="9"/>
      <c r="B31" s="1"/>
      <c r="C31" s="1"/>
      <c r="D31" s="13"/>
      <c r="E31" s="3"/>
    </row>
    <row r="32" spans="1:5" ht="12.75">
      <c r="A32" s="3"/>
      <c r="B32" s="3"/>
      <c r="C32" s="4"/>
      <c r="D32" s="3"/>
      <c r="E32" s="3"/>
    </row>
    <row r="33" spans="1:5" ht="12.75">
      <c r="A33" s="3"/>
      <c r="B33" s="3"/>
      <c r="C33" s="4"/>
      <c r="D33" s="3"/>
      <c r="E33" s="3"/>
    </row>
    <row r="34" spans="1:5" ht="12.75">
      <c r="A34" s="3"/>
      <c r="B34" s="3"/>
      <c r="C34" s="4"/>
      <c r="D34" s="3"/>
      <c r="E34" s="3"/>
    </row>
    <row r="35" spans="1:5" ht="12.75">
      <c r="A35" s="3"/>
      <c r="B35" s="3"/>
      <c r="C35" s="4"/>
      <c r="D35" s="3"/>
      <c r="E35" s="3"/>
    </row>
    <row r="36" spans="1:5" ht="12.75">
      <c r="A36" s="3"/>
      <c r="B36" s="3"/>
      <c r="C36" s="4"/>
      <c r="D36" s="3"/>
      <c r="E36" s="3"/>
    </row>
    <row r="37" spans="1:5" ht="12.75">
      <c r="A37" s="3"/>
      <c r="B37" s="3"/>
      <c r="C37" s="4"/>
      <c r="D37" s="3"/>
      <c r="E37" s="3"/>
    </row>
    <row r="38" spans="1:5" ht="12.75">
      <c r="A38" s="3"/>
      <c r="B38" s="3"/>
      <c r="C38" s="4"/>
      <c r="D38" s="3"/>
      <c r="E38" s="3"/>
    </row>
    <row r="39" spans="1:5" ht="12.75">
      <c r="A39" s="3"/>
      <c r="B39" s="3"/>
      <c r="C39" s="4"/>
      <c r="D39" s="3"/>
      <c r="E39" s="3"/>
    </row>
    <row r="40" spans="1:5" ht="12.75">
      <c r="A40" s="3"/>
      <c r="B40" s="3"/>
      <c r="C40" s="4"/>
      <c r="D40" s="3"/>
      <c r="E40" s="3"/>
    </row>
    <row r="41" spans="1:5" ht="12.75">
      <c r="A41" s="3"/>
      <c r="B41" s="3"/>
      <c r="C41" s="4"/>
      <c r="D41" s="3"/>
      <c r="E41" s="3"/>
    </row>
    <row r="42" spans="1:5" ht="12.75">
      <c r="A42" s="3"/>
      <c r="B42" s="3"/>
      <c r="C42" s="4"/>
      <c r="D42" s="3"/>
      <c r="E42" s="3"/>
    </row>
    <row r="43" spans="1:5" ht="12.75">
      <c r="A43" s="3"/>
      <c r="B43" s="3"/>
      <c r="C43" s="3"/>
      <c r="D43" s="3"/>
      <c r="E43" s="3"/>
    </row>
    <row r="44" spans="1:5" ht="12.75">
      <c r="A44" s="3"/>
      <c r="B44" s="3"/>
      <c r="C44" s="3"/>
      <c r="D44" s="3"/>
      <c r="E44" s="3"/>
    </row>
    <row r="45" spans="1:5" ht="12.75">
      <c r="A45" s="3"/>
      <c r="B45" s="3"/>
      <c r="C45" s="3"/>
      <c r="D45" s="3"/>
      <c r="E45" s="3"/>
    </row>
    <row r="46" spans="1:5" ht="12.75">
      <c r="A46" s="3"/>
      <c r="B46" s="3"/>
      <c r="C46" s="3"/>
      <c r="D46" s="3"/>
      <c r="E46" s="3"/>
    </row>
    <row r="47" spans="1:5" ht="12.75">
      <c r="A47" s="3"/>
      <c r="B47" s="3"/>
      <c r="C47" s="3"/>
      <c r="D47" s="3"/>
      <c r="E47" s="3"/>
    </row>
    <row r="48" spans="1:5" ht="12.75">
      <c r="A48" s="3"/>
      <c r="B48" s="3"/>
      <c r="C48" s="3"/>
      <c r="D48" s="3"/>
      <c r="E48" s="3"/>
    </row>
    <row r="49" spans="1:5" ht="12.75">
      <c r="A49" s="3"/>
      <c r="B49" s="3"/>
      <c r="C49" s="3"/>
      <c r="D49" s="3"/>
      <c r="E49" s="3"/>
    </row>
    <row r="50" spans="1:5" ht="12.75">
      <c r="A50" s="3"/>
      <c r="B50" s="3"/>
      <c r="C50" s="3"/>
      <c r="D50" s="3"/>
      <c r="E50" s="3"/>
    </row>
    <row r="51" spans="1:5" ht="12.75">
      <c r="A51" s="3"/>
      <c r="B51" s="3"/>
      <c r="C51" s="3"/>
      <c r="D51" s="3"/>
      <c r="E51" s="3"/>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2"/>
  <dimension ref="A1:L49"/>
  <sheetViews>
    <sheetView workbookViewId="0" topLeftCell="A1">
      <selection activeCell="A1" sqref="A1"/>
    </sheetView>
  </sheetViews>
  <sheetFormatPr defaultColWidth="9.140625" defaultRowHeight="12.75"/>
  <cols>
    <col min="2" max="2" width="9.7109375" style="0" customWidth="1"/>
    <col min="4" max="4" width="9.7109375" style="0" customWidth="1"/>
    <col min="5" max="5" width="11.140625" style="0" customWidth="1"/>
    <col min="9" max="9" width="5.57421875" style="0" customWidth="1"/>
  </cols>
  <sheetData>
    <row r="1" ht="18.75">
      <c r="D1" s="17" t="str">
        <f>step1!D1</f>
        <v>After tax analysis - single alternative</v>
      </c>
    </row>
    <row r="2" ht="18.75">
      <c r="D2" s="17" t="str">
        <f>step1!D2</f>
        <v>Quality improvement problems</v>
      </c>
    </row>
    <row r="4" spans="2:9" ht="12.75">
      <c r="B4" s="28" t="str">
        <f>step1!B4</f>
        <v>The Board of Work lumber mill is considering a vision system to spot and remove</v>
      </c>
      <c r="C4" s="29"/>
      <c r="D4" s="29"/>
      <c r="E4" s="29"/>
      <c r="F4" s="29"/>
      <c r="G4" s="29"/>
      <c r="H4" s="29"/>
      <c r="I4" s="30"/>
    </row>
    <row r="5" spans="1:9" ht="12.75">
      <c r="A5" s="2"/>
      <c r="B5" s="31" t="str">
        <f>step1!B5</f>
        <v>defects in incoming wood.  Purchase and installation of the system costs $70000.</v>
      </c>
      <c r="C5" s="32"/>
      <c r="D5" s="32"/>
      <c r="E5" s="32"/>
      <c r="F5" s="32"/>
      <c r="G5" s="32"/>
      <c r="H5" s="41"/>
      <c r="I5" s="34"/>
    </row>
    <row r="6" spans="1:9" ht="12.75">
      <c r="A6" s="2"/>
      <c r="B6" s="31" t="str">
        <f>step1!B6</f>
        <v>Annual savings due to improved quality and material utilization are $55000 per year.</v>
      </c>
      <c r="C6" s="32"/>
      <c r="D6" s="32"/>
      <c r="E6" s="32"/>
      <c r="F6" s="32"/>
      <c r="G6" s="32"/>
      <c r="H6" s="32"/>
      <c r="I6" s="34"/>
    </row>
    <row r="7" spans="1:9" ht="12.75">
      <c r="A7" s="2"/>
      <c r="B7" s="31" t="str">
        <f>step1!B7</f>
        <v>The system will be MACRS depreciated using a 7 year recovery period.  Annual</v>
      </c>
      <c r="C7" s="32"/>
      <c r="D7" s="32"/>
      <c r="E7" s="32"/>
      <c r="F7" s="32"/>
      <c r="G7" s="32"/>
      <c r="H7" s="32"/>
      <c r="I7" s="34"/>
    </row>
    <row r="8" spans="1:9" ht="12.75">
      <c r="A8" s="2"/>
      <c r="B8" s="31" t="str">
        <f>step1!B8</f>
        <v>maintenance expenses will be $35000.  The system will be scrapped in year 10 for</v>
      </c>
      <c r="C8" s="32"/>
      <c r="D8" s="32"/>
      <c r="E8" s="32"/>
      <c r="F8" s="32"/>
      <c r="G8" s="32"/>
      <c r="H8" s="32"/>
      <c r="I8" s="34"/>
    </row>
    <row r="9" spans="1:9" ht="12.75">
      <c r="A9" s="2"/>
      <c r="B9" s="31" t="str">
        <f>step1!B9</f>
        <v>$10000.  The effective tax rate is 40% per year and the MARR is 22%.  Use</v>
      </c>
      <c r="C9" s="32"/>
      <c r="D9" s="32"/>
      <c r="E9" s="32"/>
      <c r="F9" s="32"/>
      <c r="G9" s="32"/>
      <c r="H9" s="32"/>
      <c r="I9" s="34"/>
    </row>
    <row r="10" spans="1:9" ht="12.75">
      <c r="A10" s="2"/>
      <c r="B10" s="37" t="str">
        <f>step1!B10</f>
        <v>rate-of-return analysis to determine if the company should invest in the laser system.</v>
      </c>
      <c r="C10" s="38"/>
      <c r="D10" s="38"/>
      <c r="E10" s="38"/>
      <c r="F10" s="42"/>
      <c r="G10" s="38"/>
      <c r="H10" s="38"/>
      <c r="I10" s="40"/>
    </row>
    <row r="12" spans="1:9" ht="15.75">
      <c r="A12" s="43" t="s">
        <v>2</v>
      </c>
      <c r="B12" s="22" t="s">
        <v>7</v>
      </c>
      <c r="C12" s="19" t="s">
        <v>42</v>
      </c>
      <c r="D12" s="5"/>
      <c r="E12" s="5"/>
      <c r="F12" s="5"/>
      <c r="G12" s="5"/>
      <c r="H12" s="5"/>
      <c r="I12" s="6"/>
    </row>
    <row r="13" spans="1:9" ht="15">
      <c r="A13" s="24"/>
      <c r="B13" s="23" t="s">
        <v>7</v>
      </c>
      <c r="C13" s="18" t="s">
        <v>26</v>
      </c>
      <c r="D13" s="2"/>
      <c r="E13" s="2"/>
      <c r="F13" s="2"/>
      <c r="G13" s="2"/>
      <c r="H13" s="2"/>
      <c r="I13" s="8"/>
    </row>
    <row r="14" spans="1:9" ht="15">
      <c r="A14" s="24"/>
      <c r="B14" s="23" t="s">
        <v>7</v>
      </c>
      <c r="C14" s="18" t="s">
        <v>27</v>
      </c>
      <c r="D14" s="2"/>
      <c r="E14" s="2"/>
      <c r="F14" s="2"/>
      <c r="G14" s="2"/>
      <c r="H14" s="2"/>
      <c r="I14" s="8"/>
    </row>
    <row r="15" spans="1:9" ht="15.75">
      <c r="A15" s="25"/>
      <c r="B15" s="26"/>
      <c r="C15" s="20" t="s">
        <v>9</v>
      </c>
      <c r="D15" s="1"/>
      <c r="E15" s="1"/>
      <c r="F15" s="1"/>
      <c r="G15" s="1"/>
      <c r="H15" s="1"/>
      <c r="I15" s="10"/>
    </row>
    <row r="16" spans="1:7" ht="12.75">
      <c r="A16" s="3"/>
      <c r="B16" s="3"/>
      <c r="C16" s="3"/>
      <c r="D16" s="3"/>
      <c r="E16" s="3"/>
      <c r="F16" s="3"/>
      <c r="G16" s="47"/>
    </row>
    <row r="17" spans="1:7" ht="12.75">
      <c r="A17" s="3"/>
      <c r="B17" s="3"/>
      <c r="C17" s="3"/>
      <c r="D17" s="3"/>
      <c r="E17" s="3"/>
      <c r="F17" s="3"/>
      <c r="G17" s="3"/>
    </row>
    <row r="18" spans="1:7" ht="12.75">
      <c r="A18" s="3"/>
      <c r="B18" s="3"/>
      <c r="C18" s="4"/>
      <c r="D18" s="48"/>
      <c r="E18" s="3"/>
      <c r="F18" s="3"/>
      <c r="G18" s="46"/>
    </row>
    <row r="19" spans="1:12" ht="25.5">
      <c r="A19" s="12" t="s">
        <v>1</v>
      </c>
      <c r="B19" s="53" t="s">
        <v>14</v>
      </c>
      <c r="C19" s="53" t="s">
        <v>15</v>
      </c>
      <c r="D19" s="53" t="s">
        <v>23</v>
      </c>
      <c r="E19" s="53" t="s">
        <v>16</v>
      </c>
      <c r="F19" s="53" t="s">
        <v>17</v>
      </c>
      <c r="G19" s="53" t="s">
        <v>18</v>
      </c>
      <c r="H19" s="53" t="s">
        <v>19</v>
      </c>
      <c r="I19" s="53"/>
      <c r="J19" s="53" t="s">
        <v>20</v>
      </c>
      <c r="K19" s="53" t="s">
        <v>21</v>
      </c>
      <c r="L19" s="54"/>
    </row>
    <row r="20" spans="1:12" ht="12.75">
      <c r="A20" s="55">
        <v>0</v>
      </c>
      <c r="B20" s="50"/>
      <c r="C20" s="50"/>
      <c r="D20" s="2"/>
      <c r="E20" s="50"/>
      <c r="F20" s="50"/>
      <c r="G20" s="50"/>
      <c r="H20" s="50"/>
      <c r="I20" s="50"/>
      <c r="J20" s="49"/>
      <c r="K20" s="50"/>
      <c r="L20" s="56"/>
    </row>
    <row r="21" spans="1:12" ht="12.75">
      <c r="A21" s="55">
        <v>1</v>
      </c>
      <c r="B21" s="50">
        <f>step1!$L$1</f>
        <v>55000</v>
      </c>
      <c r="C21" s="50">
        <f>step1!$L$3</f>
        <v>35000</v>
      </c>
      <c r="D21" s="59"/>
      <c r="E21" s="49"/>
      <c r="F21" s="50"/>
      <c r="G21" s="50"/>
      <c r="H21" s="50"/>
      <c r="I21" s="50"/>
      <c r="J21" s="50"/>
      <c r="K21" s="50"/>
      <c r="L21" s="56"/>
    </row>
    <row r="22" spans="1:12" ht="12.75">
      <c r="A22" s="55">
        <v>2</v>
      </c>
      <c r="B22" s="50">
        <f>step1!$L$1</f>
        <v>55000</v>
      </c>
      <c r="C22" s="50">
        <f>step1!$L$3</f>
        <v>35000</v>
      </c>
      <c r="D22" s="59"/>
      <c r="E22" s="49"/>
      <c r="F22" s="50"/>
      <c r="G22" s="50"/>
      <c r="H22" s="50"/>
      <c r="I22" s="50"/>
      <c r="J22" s="50"/>
      <c r="K22" s="50"/>
      <c r="L22" s="56"/>
    </row>
    <row r="23" spans="1:12" ht="12.75">
      <c r="A23" s="55">
        <v>3</v>
      </c>
      <c r="B23" s="50">
        <f>step1!$L$1</f>
        <v>55000</v>
      </c>
      <c r="C23" s="50">
        <f>step1!$L$3</f>
        <v>35000</v>
      </c>
      <c r="D23" s="59"/>
      <c r="E23" s="49"/>
      <c r="F23" s="50"/>
      <c r="G23" s="50"/>
      <c r="H23" s="50"/>
      <c r="I23" s="50"/>
      <c r="J23" s="50"/>
      <c r="K23" s="50"/>
      <c r="L23" s="56"/>
    </row>
    <row r="24" spans="1:12" ht="12.75">
      <c r="A24" s="55">
        <v>4</v>
      </c>
      <c r="B24" s="50">
        <f>step1!$L$1</f>
        <v>55000</v>
      </c>
      <c r="C24" s="50">
        <f>step1!$L$3</f>
        <v>35000</v>
      </c>
      <c r="D24" s="59"/>
      <c r="E24" s="49"/>
      <c r="F24" s="50"/>
      <c r="G24" s="50"/>
      <c r="H24" s="50"/>
      <c r="I24" s="50"/>
      <c r="J24" s="50"/>
      <c r="K24" s="50"/>
      <c r="L24" s="56"/>
    </row>
    <row r="25" spans="1:12" ht="12.75">
      <c r="A25" s="55">
        <v>5</v>
      </c>
      <c r="B25" s="50">
        <f>step1!$L$1</f>
        <v>55000</v>
      </c>
      <c r="C25" s="50">
        <f>step1!$L$3</f>
        <v>35000</v>
      </c>
      <c r="D25" s="59"/>
      <c r="E25" s="49"/>
      <c r="F25" s="50"/>
      <c r="G25" s="50"/>
      <c r="H25" s="50"/>
      <c r="I25" s="50"/>
      <c r="J25" s="50"/>
      <c r="K25" s="50"/>
      <c r="L25" s="56"/>
    </row>
    <row r="26" spans="1:12" ht="12.75">
      <c r="A26" s="55">
        <v>6</v>
      </c>
      <c r="B26" s="50">
        <f>step1!$L$1</f>
        <v>55000</v>
      </c>
      <c r="C26" s="50">
        <f>step1!$L$3</f>
        <v>35000</v>
      </c>
      <c r="D26" s="79"/>
      <c r="E26" s="49"/>
      <c r="G26" s="50"/>
      <c r="H26" s="50"/>
      <c r="L26" s="56"/>
    </row>
    <row r="27" spans="1:12" ht="12.75">
      <c r="A27" s="55">
        <v>7</v>
      </c>
      <c r="B27" s="50">
        <f>step1!$L$1</f>
        <v>55000</v>
      </c>
      <c r="C27" s="50">
        <f>step1!$L$3</f>
        <v>35000</v>
      </c>
      <c r="D27" s="79"/>
      <c r="E27" s="49"/>
      <c r="G27" s="50"/>
      <c r="H27" s="50"/>
      <c r="L27" s="56"/>
    </row>
    <row r="28" spans="1:12" ht="12.75">
      <c r="A28" s="55">
        <v>8</v>
      </c>
      <c r="B28" s="50">
        <f>step1!$L$1</f>
        <v>55000</v>
      </c>
      <c r="C28" s="50">
        <f>step1!$L$3</f>
        <v>35000</v>
      </c>
      <c r="D28" s="79"/>
      <c r="E28" s="49"/>
      <c r="G28" s="50"/>
      <c r="H28" s="50"/>
      <c r="I28" s="3"/>
      <c r="L28" s="56"/>
    </row>
    <row r="29" spans="1:12" ht="12.75">
      <c r="A29" s="55">
        <v>9</v>
      </c>
      <c r="B29" s="50">
        <f>step1!$L$1</f>
        <v>55000</v>
      </c>
      <c r="C29" s="50">
        <f>step1!$L$3</f>
        <v>35000</v>
      </c>
      <c r="D29" s="80"/>
      <c r="E29" s="49"/>
      <c r="G29" s="50"/>
      <c r="H29" s="50"/>
      <c r="I29" s="3"/>
      <c r="L29" s="56"/>
    </row>
    <row r="30" spans="1:12" ht="12.75">
      <c r="A30" s="55">
        <v>10</v>
      </c>
      <c r="B30" s="50">
        <f>step1!$L$1</f>
        <v>55000</v>
      </c>
      <c r="C30" s="50">
        <f>step1!$L$3</f>
        <v>35000</v>
      </c>
      <c r="D30" s="59"/>
      <c r="E30" s="49"/>
      <c r="F30" s="49"/>
      <c r="G30" s="50"/>
      <c r="H30" s="50"/>
      <c r="I30" s="50"/>
      <c r="J30" s="50"/>
      <c r="K30" s="49"/>
      <c r="L30" s="56"/>
    </row>
    <row r="31" spans="1:12" ht="12.75">
      <c r="A31" s="9"/>
      <c r="B31" s="1"/>
      <c r="C31" s="1"/>
      <c r="D31" s="1"/>
      <c r="E31" s="1"/>
      <c r="F31" s="1"/>
      <c r="G31" s="1"/>
      <c r="H31" s="1"/>
      <c r="I31" s="1"/>
      <c r="J31" s="1"/>
      <c r="K31" s="1"/>
      <c r="L31" s="10"/>
    </row>
    <row r="32" spans="1:12" ht="12.75">
      <c r="A32" s="3"/>
      <c r="B32" s="3"/>
      <c r="C32" s="4"/>
      <c r="D32" s="3"/>
      <c r="E32" s="3"/>
      <c r="F32" s="3"/>
      <c r="G32" s="3"/>
      <c r="H32" s="3"/>
      <c r="I32" s="3"/>
      <c r="L32" s="63"/>
    </row>
    <row r="33" spans="1:9" ht="12.75">
      <c r="A33" s="3"/>
      <c r="B33" s="3"/>
      <c r="C33" s="4"/>
      <c r="D33" s="3"/>
      <c r="E33" s="3"/>
      <c r="F33" s="3"/>
      <c r="G33" s="46"/>
      <c r="H33" s="14"/>
      <c r="I33" s="3"/>
    </row>
    <row r="34" spans="1:9" ht="12.75">
      <c r="A34" s="3"/>
      <c r="B34" s="3"/>
      <c r="C34" s="4"/>
      <c r="D34" s="3"/>
      <c r="E34" s="3"/>
      <c r="F34" s="68"/>
      <c r="G34" s="3"/>
      <c r="H34" s="3"/>
      <c r="I34" s="3"/>
    </row>
    <row r="35" spans="1:9" ht="12.75">
      <c r="A35" s="3"/>
      <c r="B35" s="3"/>
      <c r="C35" s="4"/>
      <c r="D35" s="3"/>
      <c r="E35" s="3"/>
      <c r="F35" s="64"/>
      <c r="G35" s="3"/>
      <c r="H35" s="3"/>
      <c r="I35" s="3"/>
    </row>
    <row r="36" spans="1:7" ht="12.75">
      <c r="A36" s="3"/>
      <c r="B36" s="3"/>
      <c r="C36" s="4"/>
      <c r="D36" s="4"/>
      <c r="E36" s="3"/>
      <c r="F36" s="3"/>
      <c r="G36" s="3"/>
    </row>
    <row r="37" spans="1:7" ht="12.75">
      <c r="A37" s="3"/>
      <c r="B37" s="3"/>
      <c r="C37" s="4"/>
      <c r="D37" s="4"/>
      <c r="E37" s="3"/>
      <c r="F37" s="3"/>
      <c r="G37" s="3"/>
    </row>
    <row r="38" spans="1:7" ht="12.75">
      <c r="A38" s="3"/>
      <c r="B38" s="3"/>
      <c r="C38" s="4"/>
      <c r="D38" s="4"/>
      <c r="E38" s="3"/>
      <c r="F38" s="3"/>
      <c r="G38" s="3"/>
    </row>
    <row r="39" spans="1:7" ht="12.75">
      <c r="A39" s="3"/>
      <c r="B39" s="3"/>
      <c r="C39" s="4"/>
      <c r="D39" s="4"/>
      <c r="E39" s="3"/>
      <c r="F39" s="3"/>
      <c r="G39" s="3"/>
    </row>
    <row r="40" spans="1:7" ht="12.75">
      <c r="A40" s="3"/>
      <c r="B40" s="3"/>
      <c r="C40" s="4"/>
      <c r="D40" s="4"/>
      <c r="E40" s="3"/>
      <c r="F40" s="3"/>
      <c r="G40" s="3"/>
    </row>
    <row r="41" spans="1:7" ht="12.75">
      <c r="A41" s="3"/>
      <c r="B41" s="3"/>
      <c r="C41" s="4"/>
      <c r="D41" s="4"/>
      <c r="E41" s="3"/>
      <c r="F41" s="3"/>
      <c r="G41" s="3"/>
    </row>
    <row r="42" spans="1:7" ht="12.75">
      <c r="A42" s="3"/>
      <c r="B42" s="3"/>
      <c r="C42" s="4"/>
      <c r="D42" s="4"/>
      <c r="E42" s="3"/>
      <c r="F42" s="3"/>
      <c r="G42" s="3"/>
    </row>
    <row r="43" spans="1:7" ht="12.75">
      <c r="A43" s="3"/>
      <c r="B43" s="4"/>
      <c r="C43" s="4"/>
      <c r="D43" s="4"/>
      <c r="E43" s="3"/>
      <c r="F43" s="3"/>
      <c r="G43" s="3"/>
    </row>
    <row r="44" spans="1:7" ht="12.75">
      <c r="A44" s="3"/>
      <c r="B44" s="3"/>
      <c r="C44" s="3"/>
      <c r="D44" s="3"/>
      <c r="E44" s="3"/>
      <c r="F44" s="3"/>
      <c r="G44" s="3"/>
    </row>
    <row r="45" spans="1:7" ht="12.75">
      <c r="A45" s="3"/>
      <c r="B45" s="3"/>
      <c r="C45" s="3"/>
      <c r="D45" s="3"/>
      <c r="E45" s="3"/>
      <c r="F45" s="3"/>
      <c r="G45" s="3"/>
    </row>
    <row r="46" spans="1:7" ht="12.75">
      <c r="A46" s="3"/>
      <c r="B46" s="3"/>
      <c r="C46" s="3"/>
      <c r="D46" s="3"/>
      <c r="E46" s="3"/>
      <c r="F46" s="3"/>
      <c r="G46" s="3"/>
    </row>
    <row r="47" spans="1:7" ht="12.75">
      <c r="A47" s="3"/>
      <c r="B47" s="3"/>
      <c r="C47" s="3"/>
      <c r="D47" s="3"/>
      <c r="E47" s="3"/>
      <c r="F47" s="3"/>
      <c r="G47" s="3"/>
    </row>
    <row r="48" spans="1:7" ht="12.75">
      <c r="A48" s="3"/>
      <c r="B48" s="3"/>
      <c r="C48" s="3"/>
      <c r="D48" s="3"/>
      <c r="E48" s="3"/>
      <c r="F48" s="3"/>
      <c r="G48" s="3"/>
    </row>
    <row r="49" spans="1:7" ht="12.75">
      <c r="A49" s="3"/>
      <c r="B49" s="3"/>
      <c r="C49" s="3"/>
      <c r="D49" s="3"/>
      <c r="E49" s="3"/>
      <c r="F49" s="3"/>
      <c r="G49" s="3"/>
    </row>
  </sheetData>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L43"/>
  <sheetViews>
    <sheetView workbookViewId="0" topLeftCell="A1">
      <selection activeCell="A1" sqref="A1"/>
    </sheetView>
  </sheetViews>
  <sheetFormatPr defaultColWidth="9.140625" defaultRowHeight="12.75"/>
  <cols>
    <col min="2" max="2" width="9.7109375" style="0" customWidth="1"/>
    <col min="4" max="4" width="9.7109375" style="0" customWidth="1"/>
    <col min="5" max="5" width="11.140625" style="0" customWidth="1"/>
    <col min="9" max="9" width="5.7109375" style="0" customWidth="1"/>
  </cols>
  <sheetData>
    <row r="1" ht="18.75">
      <c r="D1" s="17" t="str">
        <f>step1!D1</f>
        <v>After tax analysis - single alternative</v>
      </c>
    </row>
    <row r="2" ht="18.75">
      <c r="D2" s="17" t="str">
        <f>step1!D2</f>
        <v>Quality improvement problems</v>
      </c>
    </row>
    <row r="4" spans="2:9" ht="12.75">
      <c r="B4" s="28" t="str">
        <f>step1!B4</f>
        <v>The Board of Work lumber mill is considering a vision system to spot and remove</v>
      </c>
      <c r="C4" s="29"/>
      <c r="D4" s="29"/>
      <c r="E4" s="29"/>
      <c r="F4" s="29"/>
      <c r="G4" s="29"/>
      <c r="H4" s="29"/>
      <c r="I4" s="30"/>
    </row>
    <row r="5" spans="1:9" ht="12.75">
      <c r="A5" s="2"/>
      <c r="B5" s="31" t="str">
        <f>step1!B5</f>
        <v>defects in incoming wood.  Purchase and installation of the system costs $70000.</v>
      </c>
      <c r="C5" s="32"/>
      <c r="D5" s="32"/>
      <c r="E5" s="32"/>
      <c r="F5" s="32"/>
      <c r="G5" s="32"/>
      <c r="H5" s="41"/>
      <c r="I5" s="34"/>
    </row>
    <row r="6" spans="1:9" ht="12.75">
      <c r="A6" s="2"/>
      <c r="B6" s="31" t="str">
        <f>step1!B6</f>
        <v>Annual savings due to improved quality and material utilization are $55000 per year.</v>
      </c>
      <c r="C6" s="32"/>
      <c r="D6" s="32"/>
      <c r="E6" s="32"/>
      <c r="F6" s="32"/>
      <c r="G6" s="32"/>
      <c r="H6" s="32"/>
      <c r="I6" s="34"/>
    </row>
    <row r="7" spans="1:9" ht="12.75">
      <c r="A7" s="2"/>
      <c r="B7" s="31" t="str">
        <f>step1!B7</f>
        <v>The system will be MACRS depreciated using a 7 year recovery period.  Annual</v>
      </c>
      <c r="C7" s="32"/>
      <c r="D7" s="32"/>
      <c r="E7" s="32"/>
      <c r="F7" s="32"/>
      <c r="G7" s="32"/>
      <c r="H7" s="32"/>
      <c r="I7" s="34"/>
    </row>
    <row r="8" spans="1:9" ht="12.75">
      <c r="A8" s="2"/>
      <c r="B8" s="31" t="str">
        <f>step1!B8</f>
        <v>maintenance expenses will be $35000.  The system will be scrapped in year 10 for</v>
      </c>
      <c r="C8" s="32"/>
      <c r="D8" s="32"/>
      <c r="E8" s="32"/>
      <c r="F8" s="32"/>
      <c r="G8" s="32"/>
      <c r="H8" s="32"/>
      <c r="I8" s="34"/>
    </row>
    <row r="9" spans="1:9" ht="12.75">
      <c r="A9" s="2"/>
      <c r="B9" s="31" t="str">
        <f>step1!B9</f>
        <v>$10000.  The effective tax rate is 40% per year and the MARR is 22%.  Use</v>
      </c>
      <c r="C9" s="32"/>
      <c r="D9" s="32"/>
      <c r="E9" s="32"/>
      <c r="F9" s="32"/>
      <c r="G9" s="32"/>
      <c r="H9" s="32"/>
      <c r="I9" s="34"/>
    </row>
    <row r="10" spans="1:9" ht="12.75">
      <c r="A10" s="2"/>
      <c r="B10" s="37" t="str">
        <f>step1!B10</f>
        <v>rate-of-return analysis to determine if the company should invest in the laser system.</v>
      </c>
      <c r="C10" s="38"/>
      <c r="D10" s="38"/>
      <c r="E10" s="38"/>
      <c r="F10" s="42"/>
      <c r="G10" s="38"/>
      <c r="H10" s="38"/>
      <c r="I10" s="40"/>
    </row>
    <row r="12" spans="1:9" ht="15.75">
      <c r="A12" s="43" t="s">
        <v>3</v>
      </c>
      <c r="B12" s="22" t="s">
        <v>7</v>
      </c>
      <c r="C12" s="19" t="s">
        <v>43</v>
      </c>
      <c r="D12" s="5"/>
      <c r="E12" s="5"/>
      <c r="F12" s="5"/>
      <c r="G12" s="5"/>
      <c r="H12" s="5"/>
      <c r="I12" s="6"/>
    </row>
    <row r="13" spans="1:9" ht="15">
      <c r="A13" s="24"/>
      <c r="B13" s="23" t="s">
        <v>7</v>
      </c>
      <c r="C13" s="18" t="s">
        <v>29</v>
      </c>
      <c r="D13" s="2"/>
      <c r="E13" s="2"/>
      <c r="F13" s="2"/>
      <c r="G13" s="2"/>
      <c r="H13" s="2"/>
      <c r="I13" s="8"/>
    </row>
    <row r="14" spans="1:9" ht="15">
      <c r="A14" s="24"/>
      <c r="B14" s="23" t="s">
        <v>7</v>
      </c>
      <c r="C14" s="18" t="s">
        <v>30</v>
      </c>
      <c r="D14" s="2"/>
      <c r="E14" s="2"/>
      <c r="F14" s="2"/>
      <c r="G14" s="2"/>
      <c r="H14" s="2"/>
      <c r="I14" s="8"/>
    </row>
    <row r="15" spans="1:9" ht="15.75">
      <c r="A15" s="25"/>
      <c r="B15" s="27"/>
      <c r="C15" s="20" t="s">
        <v>12</v>
      </c>
      <c r="D15" s="1"/>
      <c r="E15" s="1"/>
      <c r="F15" s="1"/>
      <c r="G15" s="1"/>
      <c r="H15" s="1"/>
      <c r="I15" s="10"/>
    </row>
    <row r="16" spans="1:9" ht="12.75">
      <c r="A16" s="3"/>
      <c r="B16" s="3"/>
      <c r="C16" s="3"/>
      <c r="D16" s="3"/>
      <c r="E16" s="3"/>
      <c r="F16" s="3"/>
      <c r="G16" s="47"/>
      <c r="H16" s="3"/>
      <c r="I16" s="3"/>
    </row>
    <row r="17" spans="1:9" ht="12.75">
      <c r="A17" s="3"/>
      <c r="B17" s="3"/>
      <c r="C17" s="3"/>
      <c r="D17" s="3"/>
      <c r="E17" s="3"/>
      <c r="F17" s="3"/>
      <c r="G17" s="3"/>
      <c r="H17" s="3"/>
      <c r="I17" s="3"/>
    </row>
    <row r="18" spans="1:9" ht="12.75">
      <c r="A18" s="3"/>
      <c r="B18" s="3"/>
      <c r="C18" s="4"/>
      <c r="D18" s="3"/>
      <c r="E18" s="3"/>
      <c r="F18" s="3"/>
      <c r="G18" s="46"/>
      <c r="H18" s="14"/>
      <c r="I18" s="3"/>
    </row>
    <row r="19" spans="1:12" ht="25.5">
      <c r="A19" s="12" t="s">
        <v>1</v>
      </c>
      <c r="B19" s="53" t="s">
        <v>14</v>
      </c>
      <c r="C19" s="53" t="s">
        <v>15</v>
      </c>
      <c r="D19" s="53" t="s">
        <v>23</v>
      </c>
      <c r="E19" s="53" t="s">
        <v>16</v>
      </c>
      <c r="F19" s="53" t="s">
        <v>17</v>
      </c>
      <c r="G19" s="53" t="s">
        <v>18</v>
      </c>
      <c r="H19" s="53" t="s">
        <v>19</v>
      </c>
      <c r="I19" s="53"/>
      <c r="J19" s="53" t="s">
        <v>20</v>
      </c>
      <c r="K19" s="53" t="s">
        <v>21</v>
      </c>
      <c r="L19" s="54"/>
    </row>
    <row r="20" spans="1:12" ht="12.75">
      <c r="A20" s="55">
        <v>0</v>
      </c>
      <c r="B20" s="50"/>
      <c r="C20" s="50"/>
      <c r="D20" s="2"/>
      <c r="E20" s="50"/>
      <c r="F20" s="50"/>
      <c r="G20" s="49"/>
      <c r="H20" s="49"/>
      <c r="I20" s="50"/>
      <c r="J20" s="50">
        <f>step1!L4</f>
        <v>70000</v>
      </c>
      <c r="K20" s="50"/>
      <c r="L20" s="56"/>
    </row>
    <row r="21" spans="1:12" ht="12.75">
      <c r="A21" s="55">
        <v>1</v>
      </c>
      <c r="B21" s="50">
        <f>step1!$L$1</f>
        <v>55000</v>
      </c>
      <c r="C21" s="50">
        <f>step1!$L$3</f>
        <v>35000</v>
      </c>
      <c r="D21" s="57">
        <f>final!D21</f>
        <v>0.1429</v>
      </c>
      <c r="E21" s="50">
        <f aca="true" t="shared" si="0" ref="E21:E30">$J$20*D21</f>
        <v>10003</v>
      </c>
      <c r="F21" s="50"/>
      <c r="G21" s="49"/>
      <c r="H21" s="49"/>
      <c r="I21" s="50"/>
      <c r="J21" s="50"/>
      <c r="K21" s="50"/>
      <c r="L21" s="56"/>
    </row>
    <row r="22" spans="1:12" ht="12.75">
      <c r="A22" s="55">
        <v>2</v>
      </c>
      <c r="B22" s="50">
        <f>step1!$L$1</f>
        <v>55000</v>
      </c>
      <c r="C22" s="50">
        <f>step1!$L$3</f>
        <v>35000</v>
      </c>
      <c r="D22" s="57">
        <f>final!D22</f>
        <v>0.2449</v>
      </c>
      <c r="E22" s="50">
        <f t="shared" si="0"/>
        <v>17143</v>
      </c>
      <c r="F22" s="50"/>
      <c r="G22" s="49"/>
      <c r="H22" s="49"/>
      <c r="I22" s="50"/>
      <c r="J22" s="50"/>
      <c r="K22" s="50"/>
      <c r="L22" s="56"/>
    </row>
    <row r="23" spans="1:12" ht="12.75">
      <c r="A23" s="55">
        <v>3</v>
      </c>
      <c r="B23" s="50">
        <f>step1!$L$1</f>
        <v>55000</v>
      </c>
      <c r="C23" s="50">
        <f>step1!$L$3</f>
        <v>35000</v>
      </c>
      <c r="D23" s="57">
        <f>final!D23</f>
        <v>0.1749</v>
      </c>
      <c r="E23" s="50">
        <f t="shared" si="0"/>
        <v>12243</v>
      </c>
      <c r="F23" s="50"/>
      <c r="G23" s="49"/>
      <c r="H23" s="49"/>
      <c r="I23" s="50"/>
      <c r="J23" s="50"/>
      <c r="K23" s="50"/>
      <c r="L23" s="56"/>
    </row>
    <row r="24" spans="1:12" ht="12.75">
      <c r="A24" s="55">
        <v>4</v>
      </c>
      <c r="B24" s="50">
        <f>step1!$L$1</f>
        <v>55000</v>
      </c>
      <c r="C24" s="50">
        <f>step1!$L$3</f>
        <v>35000</v>
      </c>
      <c r="D24" s="57">
        <f>final!D24</f>
        <v>0.1249</v>
      </c>
      <c r="E24" s="50">
        <f t="shared" si="0"/>
        <v>8743</v>
      </c>
      <c r="F24" s="50"/>
      <c r="G24" s="49"/>
      <c r="H24" s="49"/>
      <c r="I24" s="50"/>
      <c r="J24" s="50"/>
      <c r="K24" s="50"/>
      <c r="L24" s="56"/>
    </row>
    <row r="25" spans="1:12" ht="12.75">
      <c r="A25" s="55">
        <v>5</v>
      </c>
      <c r="B25" s="50">
        <f>step1!$L$1</f>
        <v>55000</v>
      </c>
      <c r="C25" s="50">
        <f>step1!$L$3</f>
        <v>35000</v>
      </c>
      <c r="D25" s="57">
        <f>final!D25</f>
        <v>0.0893</v>
      </c>
      <c r="E25" s="50">
        <f t="shared" si="0"/>
        <v>6251</v>
      </c>
      <c r="F25" s="50"/>
      <c r="G25" s="49"/>
      <c r="H25" s="49"/>
      <c r="I25" s="50"/>
      <c r="J25" s="50"/>
      <c r="K25" s="50"/>
      <c r="L25" s="56"/>
    </row>
    <row r="26" spans="1:12" ht="12.75">
      <c r="A26" s="55">
        <v>6</v>
      </c>
      <c r="B26" s="50">
        <f>step1!$L$1</f>
        <v>55000</v>
      </c>
      <c r="C26" s="50">
        <f>step1!$L$3</f>
        <v>35000</v>
      </c>
      <c r="D26" s="57">
        <f>final!D26</f>
        <v>0.0892</v>
      </c>
      <c r="E26" s="50">
        <f t="shared" si="0"/>
        <v>6244</v>
      </c>
      <c r="G26" s="49"/>
      <c r="H26" s="49"/>
      <c r="L26" s="56"/>
    </row>
    <row r="27" spans="1:12" ht="12.75">
      <c r="A27" s="55">
        <v>7</v>
      </c>
      <c r="B27" s="50">
        <f>step1!$L$1</f>
        <v>55000</v>
      </c>
      <c r="C27" s="50">
        <f>step1!$L$3</f>
        <v>35000</v>
      </c>
      <c r="D27" s="57">
        <f>final!D27</f>
        <v>0.0893</v>
      </c>
      <c r="E27" s="50">
        <f t="shared" si="0"/>
        <v>6251</v>
      </c>
      <c r="G27" s="49"/>
      <c r="H27" s="49"/>
      <c r="L27" s="56"/>
    </row>
    <row r="28" spans="1:12" ht="12.75">
      <c r="A28" s="55">
        <v>8</v>
      </c>
      <c r="B28" s="50">
        <f>step1!$L$1</f>
        <v>55000</v>
      </c>
      <c r="C28" s="50">
        <f>step1!$L$3</f>
        <v>35000</v>
      </c>
      <c r="D28" s="57">
        <f>final!D28</f>
        <v>0.0446</v>
      </c>
      <c r="E28" s="50">
        <f t="shared" si="0"/>
        <v>3122</v>
      </c>
      <c r="G28" s="49"/>
      <c r="H28" s="49"/>
      <c r="I28" s="3"/>
      <c r="L28" s="56"/>
    </row>
    <row r="29" spans="1:12" ht="12.75">
      <c r="A29" s="55">
        <v>9</v>
      </c>
      <c r="B29" s="50">
        <f>step1!$L$1</f>
        <v>55000</v>
      </c>
      <c r="C29" s="50">
        <f>step1!$L$3</f>
        <v>35000</v>
      </c>
      <c r="D29" s="57">
        <f>final!D29</f>
        <v>0</v>
      </c>
      <c r="E29" s="50">
        <f t="shared" si="0"/>
        <v>0</v>
      </c>
      <c r="G29" s="49"/>
      <c r="H29" s="49"/>
      <c r="I29" s="3"/>
      <c r="L29" s="56"/>
    </row>
    <row r="30" spans="1:12" ht="12.75">
      <c r="A30" s="55">
        <v>10</v>
      </c>
      <c r="B30" s="50">
        <f>step1!$L$1</f>
        <v>55000</v>
      </c>
      <c r="C30" s="50">
        <f>step1!$L$3</f>
        <v>35000</v>
      </c>
      <c r="D30" s="57">
        <f>final!D30</f>
        <v>0</v>
      </c>
      <c r="E30" s="50">
        <f t="shared" si="0"/>
        <v>0</v>
      </c>
      <c r="F30" s="50">
        <f>step1!L5</f>
        <v>10000</v>
      </c>
      <c r="G30" s="49"/>
      <c r="H30" s="49"/>
      <c r="I30" s="50"/>
      <c r="J30" s="50"/>
      <c r="K30" s="50">
        <f>step1!L5</f>
        <v>10000</v>
      </c>
      <c r="L30" s="56"/>
    </row>
    <row r="31" spans="1:12" ht="12.75">
      <c r="A31" s="9"/>
      <c r="B31" s="1"/>
      <c r="C31" s="1"/>
      <c r="D31" s="1"/>
      <c r="E31" s="1"/>
      <c r="F31" s="1"/>
      <c r="G31" s="1"/>
      <c r="H31" s="1"/>
      <c r="I31" s="1"/>
      <c r="J31" s="1"/>
      <c r="K31" s="1"/>
      <c r="L31" s="10"/>
    </row>
    <row r="32" spans="1:12" ht="12.75">
      <c r="A32" s="3"/>
      <c r="B32" s="3"/>
      <c r="C32" s="4"/>
      <c r="D32" s="3"/>
      <c r="E32" s="3"/>
      <c r="F32" s="3"/>
      <c r="G32" s="3"/>
      <c r="H32" s="3"/>
      <c r="I32" s="3"/>
      <c r="L32" s="63"/>
    </row>
    <row r="33" spans="1:9" ht="12.75">
      <c r="A33" s="3"/>
      <c r="B33" s="3"/>
      <c r="C33" s="4"/>
      <c r="D33" s="3"/>
      <c r="E33" s="3"/>
      <c r="F33" s="3"/>
      <c r="G33" s="46"/>
      <c r="H33" s="14"/>
      <c r="I33" s="3"/>
    </row>
    <row r="34" spans="1:9" ht="12.75">
      <c r="A34" s="3"/>
      <c r="B34" s="3"/>
      <c r="C34" s="4"/>
      <c r="D34" s="69" t="s">
        <v>31</v>
      </c>
      <c r="E34" s="70"/>
      <c r="F34" s="78"/>
      <c r="G34" s="3"/>
      <c r="H34" s="3"/>
      <c r="I34" s="3"/>
    </row>
    <row r="35" spans="1:9" ht="12.75">
      <c r="A35" s="3"/>
      <c r="B35" s="3"/>
      <c r="C35" s="4"/>
      <c r="D35" s="65"/>
      <c r="E35" s="66"/>
      <c r="F35" s="67"/>
      <c r="G35" s="3"/>
      <c r="H35" s="3"/>
      <c r="I35" s="3"/>
    </row>
    <row r="36" spans="1:9" ht="12.75">
      <c r="A36" s="3"/>
      <c r="B36" s="3"/>
      <c r="C36" s="4"/>
      <c r="D36" s="3"/>
      <c r="E36" s="3"/>
      <c r="F36" s="3"/>
      <c r="G36" s="3"/>
      <c r="H36" s="3"/>
      <c r="I36" s="3"/>
    </row>
    <row r="37" spans="1:9" ht="12.75">
      <c r="A37" s="3"/>
      <c r="B37" s="3"/>
      <c r="C37" s="4"/>
      <c r="D37" s="3"/>
      <c r="E37" s="3"/>
      <c r="F37" s="3"/>
      <c r="G37" s="3"/>
      <c r="H37" s="3"/>
      <c r="I37" s="3"/>
    </row>
    <row r="38" spans="1:9" ht="12.75">
      <c r="A38" s="3"/>
      <c r="B38" s="3"/>
      <c r="C38" s="4"/>
      <c r="D38" s="3"/>
      <c r="E38" s="3"/>
      <c r="F38" s="3"/>
      <c r="G38" s="3"/>
      <c r="H38" s="3"/>
      <c r="I38" s="3"/>
    </row>
    <row r="39" spans="1:9" ht="12.75">
      <c r="A39" s="3"/>
      <c r="B39" s="3"/>
      <c r="C39" s="4"/>
      <c r="D39" s="3"/>
      <c r="E39" s="3"/>
      <c r="F39" s="3"/>
      <c r="G39" s="3"/>
      <c r="H39" s="3"/>
      <c r="I39" s="3"/>
    </row>
    <row r="40" spans="1:9" ht="12.75">
      <c r="A40" s="3"/>
      <c r="B40" s="3"/>
      <c r="C40" s="4"/>
      <c r="D40" s="3"/>
      <c r="E40" s="3"/>
      <c r="F40" s="3"/>
      <c r="G40" s="3"/>
      <c r="H40" s="3"/>
      <c r="I40" s="3"/>
    </row>
    <row r="41" spans="1:9" ht="12.75">
      <c r="A41" s="3"/>
      <c r="B41" s="3"/>
      <c r="C41" s="4"/>
      <c r="D41" s="3"/>
      <c r="E41" s="3"/>
      <c r="F41" s="3"/>
      <c r="G41" s="3"/>
      <c r="H41" s="3"/>
      <c r="I41" s="3"/>
    </row>
    <row r="42" spans="1:9" ht="12.75">
      <c r="A42" s="3"/>
      <c r="B42" s="3"/>
      <c r="C42" s="4"/>
      <c r="D42" s="3"/>
      <c r="E42" s="3"/>
      <c r="F42" s="3"/>
      <c r="G42" s="3"/>
      <c r="H42" s="3"/>
      <c r="I42" s="3"/>
    </row>
    <row r="43" spans="1:9" ht="12.75">
      <c r="A43" s="3"/>
      <c r="B43" s="3"/>
      <c r="C43" s="3"/>
      <c r="D43" s="46"/>
      <c r="E43" s="3"/>
      <c r="F43" s="3"/>
      <c r="G43" s="3"/>
      <c r="H43" s="3"/>
      <c r="I43" s="3"/>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L46"/>
  <sheetViews>
    <sheetView workbookViewId="0" topLeftCell="A1">
      <selection activeCell="A1" sqref="A1"/>
    </sheetView>
  </sheetViews>
  <sheetFormatPr defaultColWidth="9.140625" defaultRowHeight="12.75"/>
  <cols>
    <col min="2" max="2" width="9.7109375" style="0" customWidth="1"/>
    <col min="4" max="4" width="9.7109375" style="0" customWidth="1"/>
    <col min="5" max="5" width="11.140625" style="0" customWidth="1"/>
    <col min="9" max="9" width="5.7109375" style="0" customWidth="1"/>
  </cols>
  <sheetData>
    <row r="1" ht="18.75">
      <c r="D1" s="17" t="str">
        <f>step1!D1</f>
        <v>After tax analysis - single alternative</v>
      </c>
    </row>
    <row r="2" ht="18.75">
      <c r="D2" s="17" t="str">
        <f>step1!D2</f>
        <v>Quality improvement problems</v>
      </c>
    </row>
    <row r="4" spans="2:9" ht="12.75">
      <c r="B4" s="28" t="str">
        <f>step1!B4</f>
        <v>The Board of Work lumber mill is considering a vision system to spot and remove</v>
      </c>
      <c r="C4" s="29"/>
      <c r="D4" s="29"/>
      <c r="E4" s="29"/>
      <c r="F4" s="29"/>
      <c r="G4" s="29"/>
      <c r="H4" s="29"/>
      <c r="I4" s="30"/>
    </row>
    <row r="5" spans="1:9" ht="12.75">
      <c r="A5" s="2"/>
      <c r="B5" s="31" t="str">
        <f>step1!B5</f>
        <v>defects in incoming wood.  Purchase and installation of the system costs $70000.</v>
      </c>
      <c r="C5" s="32"/>
      <c r="D5" s="32"/>
      <c r="E5" s="32"/>
      <c r="F5" s="32"/>
      <c r="G5" s="32"/>
      <c r="H5" s="41"/>
      <c r="I5" s="34"/>
    </row>
    <row r="6" spans="1:9" ht="12.75">
      <c r="A6" s="2"/>
      <c r="B6" s="31" t="str">
        <f>step1!B6</f>
        <v>Annual savings due to improved quality and material utilization are $55000 per year.</v>
      </c>
      <c r="C6" s="32"/>
      <c r="D6" s="32"/>
      <c r="E6" s="32"/>
      <c r="F6" s="32"/>
      <c r="G6" s="32"/>
      <c r="H6" s="32"/>
      <c r="I6" s="34"/>
    </row>
    <row r="7" spans="1:9" ht="12.75">
      <c r="A7" s="2"/>
      <c r="B7" s="31" t="str">
        <f>step1!B7</f>
        <v>The system will be MACRS depreciated using a 7 year recovery period.  Annual</v>
      </c>
      <c r="C7" s="32"/>
      <c r="D7" s="32"/>
      <c r="E7" s="32"/>
      <c r="F7" s="32"/>
      <c r="G7" s="32"/>
      <c r="H7" s="32"/>
      <c r="I7" s="34"/>
    </row>
    <row r="8" spans="1:9" ht="12.75">
      <c r="A8" s="2"/>
      <c r="B8" s="31" t="str">
        <f>step1!B8</f>
        <v>maintenance expenses will be $35000.  The system will be scrapped in year 10 for</v>
      </c>
      <c r="C8" s="32"/>
      <c r="D8" s="32"/>
      <c r="E8" s="32"/>
      <c r="F8" s="32"/>
      <c r="G8" s="32"/>
      <c r="H8" s="32"/>
      <c r="I8" s="34"/>
    </row>
    <row r="9" spans="1:9" ht="12.75">
      <c r="A9" s="2"/>
      <c r="B9" s="31" t="str">
        <f>step1!B9</f>
        <v>$10000.  The effective tax rate is 40% per year and the MARR is 22%.  Use</v>
      </c>
      <c r="C9" s="32"/>
      <c r="D9" s="32"/>
      <c r="E9" s="32"/>
      <c r="F9" s="32"/>
      <c r="G9" s="32"/>
      <c r="H9" s="32"/>
      <c r="I9" s="34"/>
    </row>
    <row r="10" spans="1:9" ht="12.75">
      <c r="A10" s="2"/>
      <c r="B10" s="37" t="str">
        <f>step1!B10</f>
        <v>rate-of-return analysis to determine if the company should invest in the laser system.</v>
      </c>
      <c r="C10" s="38"/>
      <c r="D10" s="38"/>
      <c r="E10" s="38"/>
      <c r="F10" s="42"/>
      <c r="G10" s="38"/>
      <c r="H10" s="38"/>
      <c r="I10" s="40"/>
    </row>
    <row r="12" spans="1:9" ht="15.75">
      <c r="A12" s="43" t="s">
        <v>4</v>
      </c>
      <c r="B12" s="22" t="s">
        <v>7</v>
      </c>
      <c r="C12" s="19" t="s">
        <v>28</v>
      </c>
      <c r="D12" s="5"/>
      <c r="E12" s="5"/>
      <c r="F12" s="5"/>
      <c r="G12" s="5"/>
      <c r="H12" s="5"/>
      <c r="I12" s="6"/>
    </row>
    <row r="13" spans="1:9" ht="15">
      <c r="A13" s="24"/>
      <c r="B13" s="23" t="s">
        <v>7</v>
      </c>
      <c r="C13" s="18" t="s">
        <v>44</v>
      </c>
      <c r="D13" s="2"/>
      <c r="E13" s="2"/>
      <c r="F13" s="2"/>
      <c r="G13" s="2"/>
      <c r="H13" s="2"/>
      <c r="I13" s="8"/>
    </row>
    <row r="14" spans="1:9" ht="15">
      <c r="A14" s="24"/>
      <c r="B14" s="23" t="s">
        <v>7</v>
      </c>
      <c r="C14" s="18" t="s">
        <v>45</v>
      </c>
      <c r="I14" s="8"/>
    </row>
    <row r="15" spans="1:9" ht="15.75">
      <c r="A15" s="24"/>
      <c r="B15" s="23" t="s">
        <v>7</v>
      </c>
      <c r="C15" s="18" t="s">
        <v>46</v>
      </c>
      <c r="I15" s="8"/>
    </row>
    <row r="16" spans="1:9" ht="15.75">
      <c r="A16" s="25"/>
      <c r="B16" s="27"/>
      <c r="C16" s="20" t="s">
        <v>10</v>
      </c>
      <c r="D16" s="1"/>
      <c r="E16" s="1"/>
      <c r="F16" s="1"/>
      <c r="G16" s="1"/>
      <c r="H16" s="1"/>
      <c r="I16" s="10"/>
    </row>
    <row r="17" spans="1:8" ht="12.75">
      <c r="A17" s="3"/>
      <c r="B17" s="3"/>
      <c r="C17" s="3"/>
      <c r="D17" s="3"/>
      <c r="E17" s="3"/>
      <c r="F17" s="3"/>
      <c r="G17" s="3"/>
      <c r="H17" s="3"/>
    </row>
    <row r="19" spans="1:12" ht="25.5">
      <c r="A19" s="12" t="s">
        <v>1</v>
      </c>
      <c r="B19" s="53" t="s">
        <v>14</v>
      </c>
      <c r="C19" s="53" t="s">
        <v>15</v>
      </c>
      <c r="D19" s="53" t="s">
        <v>23</v>
      </c>
      <c r="E19" s="53" t="s">
        <v>16</v>
      </c>
      <c r="F19" s="53" t="s">
        <v>17</v>
      </c>
      <c r="G19" s="53" t="s">
        <v>18</v>
      </c>
      <c r="H19" s="53" t="s">
        <v>19</v>
      </c>
      <c r="I19" s="53"/>
      <c r="J19" s="53" t="s">
        <v>20</v>
      </c>
      <c r="K19" s="53" t="s">
        <v>21</v>
      </c>
      <c r="L19" s="54" t="s">
        <v>22</v>
      </c>
    </row>
    <row r="20" spans="1:12" ht="12.75">
      <c r="A20" s="55">
        <v>0</v>
      </c>
      <c r="B20" s="50"/>
      <c r="C20" s="50"/>
      <c r="D20" s="2"/>
      <c r="E20" s="50"/>
      <c r="F20" s="50"/>
      <c r="G20" s="50">
        <f aca="true" t="shared" si="0" ref="G20:G30">B20-C20-E20+F20</f>
        <v>0</v>
      </c>
      <c r="H20" s="50">
        <f aca="true" t="shared" si="1" ref="H20:H30">$F$34*G20</f>
        <v>0</v>
      </c>
      <c r="I20" s="50"/>
      <c r="J20" s="50">
        <f>step1!L4</f>
        <v>70000</v>
      </c>
      <c r="K20" s="50"/>
      <c r="L20" s="58"/>
    </row>
    <row r="21" spans="1:12" ht="12.75">
      <c r="A21" s="55">
        <v>1</v>
      </c>
      <c r="B21" s="50">
        <f>step1!$L$1</f>
        <v>55000</v>
      </c>
      <c r="C21" s="50">
        <f>step1!$L$3</f>
        <v>35000</v>
      </c>
      <c r="D21" s="57">
        <f>final!D21</f>
        <v>0.1429</v>
      </c>
      <c r="E21" s="50">
        <f aca="true" t="shared" si="2" ref="E21:E30">$J$20*D21</f>
        <v>10003</v>
      </c>
      <c r="F21" s="50"/>
      <c r="G21" s="50">
        <f t="shared" si="0"/>
        <v>9997</v>
      </c>
      <c r="H21" s="50">
        <f t="shared" si="1"/>
        <v>3998.8</v>
      </c>
      <c r="I21" s="50"/>
      <c r="J21" s="50"/>
      <c r="K21" s="50"/>
      <c r="L21" s="58"/>
    </row>
    <row r="22" spans="1:12" ht="12.75">
      <c r="A22" s="55">
        <v>2</v>
      </c>
      <c r="B22" s="50">
        <f>step1!$L$1</f>
        <v>55000</v>
      </c>
      <c r="C22" s="50">
        <f>step1!$L$3</f>
        <v>35000</v>
      </c>
      <c r="D22" s="57">
        <f>final!D22</f>
        <v>0.2449</v>
      </c>
      <c r="E22" s="50">
        <f t="shared" si="2"/>
        <v>17143</v>
      </c>
      <c r="F22" s="50"/>
      <c r="G22" s="50">
        <f t="shared" si="0"/>
        <v>2857</v>
      </c>
      <c r="H22" s="50">
        <f t="shared" si="1"/>
        <v>1142.8</v>
      </c>
      <c r="I22" s="50"/>
      <c r="J22" s="50"/>
      <c r="K22" s="50"/>
      <c r="L22" s="58"/>
    </row>
    <row r="23" spans="1:12" ht="12.75">
      <c r="A23" s="55">
        <v>3</v>
      </c>
      <c r="B23" s="50">
        <f>step1!$L$1</f>
        <v>55000</v>
      </c>
      <c r="C23" s="50">
        <f>step1!$L$3</f>
        <v>35000</v>
      </c>
      <c r="D23" s="57">
        <f>final!D23</f>
        <v>0.1749</v>
      </c>
      <c r="E23" s="50">
        <f t="shared" si="2"/>
        <v>12243</v>
      </c>
      <c r="F23" s="50"/>
      <c r="G23" s="50">
        <f t="shared" si="0"/>
        <v>7757</v>
      </c>
      <c r="H23" s="50">
        <f t="shared" si="1"/>
        <v>3102.8</v>
      </c>
      <c r="I23" s="50"/>
      <c r="J23" s="50"/>
      <c r="K23" s="50"/>
      <c r="L23" s="58"/>
    </row>
    <row r="24" spans="1:12" ht="12.75">
      <c r="A24" s="55">
        <v>4</v>
      </c>
      <c r="B24" s="50">
        <f>step1!$L$1</f>
        <v>55000</v>
      </c>
      <c r="C24" s="50">
        <f>step1!$L$3</f>
        <v>35000</v>
      </c>
      <c r="D24" s="57">
        <f>final!D24</f>
        <v>0.1249</v>
      </c>
      <c r="E24" s="50">
        <f t="shared" si="2"/>
        <v>8743</v>
      </c>
      <c r="F24" s="50"/>
      <c r="G24" s="50">
        <f t="shared" si="0"/>
        <v>11257</v>
      </c>
      <c r="H24" s="50">
        <f t="shared" si="1"/>
        <v>4502.8</v>
      </c>
      <c r="I24" s="50"/>
      <c r="J24" s="50"/>
      <c r="K24" s="50"/>
      <c r="L24" s="58"/>
    </row>
    <row r="25" spans="1:12" ht="12.75">
      <c r="A25" s="55">
        <v>5</v>
      </c>
      <c r="B25" s="50">
        <f>step1!$L$1</f>
        <v>55000</v>
      </c>
      <c r="C25" s="50">
        <f>step1!$L$3</f>
        <v>35000</v>
      </c>
      <c r="D25" s="57">
        <f>final!D25</f>
        <v>0.0893</v>
      </c>
      <c r="E25" s="50">
        <f t="shared" si="2"/>
        <v>6251</v>
      </c>
      <c r="F25" s="50"/>
      <c r="G25" s="50">
        <f t="shared" si="0"/>
        <v>13749</v>
      </c>
      <c r="H25" s="50">
        <f t="shared" si="1"/>
        <v>5499.6</v>
      </c>
      <c r="I25" s="50"/>
      <c r="J25" s="50"/>
      <c r="K25" s="50"/>
      <c r="L25" s="58"/>
    </row>
    <row r="26" spans="1:12" ht="12.75">
      <c r="A26" s="55">
        <v>6</v>
      </c>
      <c r="B26" s="50">
        <f>step1!$L$1</f>
        <v>55000</v>
      </c>
      <c r="C26" s="50">
        <f>step1!$L$3</f>
        <v>35000</v>
      </c>
      <c r="D26" s="57">
        <f>final!D26</f>
        <v>0.0892</v>
      </c>
      <c r="E26" s="50">
        <f t="shared" si="2"/>
        <v>6244</v>
      </c>
      <c r="G26" s="50">
        <f t="shared" si="0"/>
        <v>13756</v>
      </c>
      <c r="H26" s="50">
        <f t="shared" si="1"/>
        <v>5502.400000000001</v>
      </c>
      <c r="L26" s="58"/>
    </row>
    <row r="27" spans="1:12" ht="12.75">
      <c r="A27" s="55">
        <v>7</v>
      </c>
      <c r="B27" s="50">
        <f>step1!$L$1</f>
        <v>55000</v>
      </c>
      <c r="C27" s="50">
        <f>step1!$L$3</f>
        <v>35000</v>
      </c>
      <c r="D27" s="57">
        <f>final!D27</f>
        <v>0.0893</v>
      </c>
      <c r="E27" s="50">
        <f t="shared" si="2"/>
        <v>6251</v>
      </c>
      <c r="G27" s="50">
        <f t="shared" si="0"/>
        <v>13749</v>
      </c>
      <c r="H27" s="50">
        <f t="shared" si="1"/>
        <v>5499.6</v>
      </c>
      <c r="L27" s="58"/>
    </row>
    <row r="28" spans="1:12" ht="12.75">
      <c r="A28" s="55">
        <v>8</v>
      </c>
      <c r="B28" s="50">
        <f>step1!$L$1</f>
        <v>55000</v>
      </c>
      <c r="C28" s="50">
        <f>step1!$L$3</f>
        <v>35000</v>
      </c>
      <c r="D28" s="57">
        <f>final!D28</f>
        <v>0.0446</v>
      </c>
      <c r="E28" s="50">
        <f t="shared" si="2"/>
        <v>3122</v>
      </c>
      <c r="G28" s="50">
        <f t="shared" si="0"/>
        <v>16878</v>
      </c>
      <c r="H28" s="50">
        <f t="shared" si="1"/>
        <v>6751.200000000001</v>
      </c>
      <c r="I28" s="3"/>
      <c r="L28" s="58"/>
    </row>
    <row r="29" spans="1:12" ht="12.75">
      <c r="A29" s="55">
        <v>9</v>
      </c>
      <c r="B29" s="50">
        <f>step1!$L$1</f>
        <v>55000</v>
      </c>
      <c r="C29" s="50">
        <f>step1!$L$3</f>
        <v>35000</v>
      </c>
      <c r="D29" s="57">
        <f>final!D29</f>
        <v>0</v>
      </c>
      <c r="E29" s="50">
        <f t="shared" si="2"/>
        <v>0</v>
      </c>
      <c r="G29" s="50">
        <f t="shared" si="0"/>
        <v>20000</v>
      </c>
      <c r="H29" s="50">
        <f t="shared" si="1"/>
        <v>8000</v>
      </c>
      <c r="I29" s="3"/>
      <c r="L29" s="58"/>
    </row>
    <row r="30" spans="1:12" ht="12.75">
      <c r="A30" s="55">
        <v>10</v>
      </c>
      <c r="B30" s="50">
        <f>step1!$L$1</f>
        <v>55000</v>
      </c>
      <c r="C30" s="50">
        <f>step1!$L$3</f>
        <v>35000</v>
      </c>
      <c r="D30" s="57">
        <f>final!D30</f>
        <v>0</v>
      </c>
      <c r="E30" s="50">
        <f t="shared" si="2"/>
        <v>0</v>
      </c>
      <c r="F30" s="50">
        <f>step1!L5</f>
        <v>10000</v>
      </c>
      <c r="G30" s="50">
        <f t="shared" si="0"/>
        <v>30000</v>
      </c>
      <c r="H30" s="50">
        <f t="shared" si="1"/>
        <v>12000</v>
      </c>
      <c r="I30" s="50"/>
      <c r="J30" s="50"/>
      <c r="K30" s="50">
        <f>step1!L5</f>
        <v>10000</v>
      </c>
      <c r="L30" s="58"/>
    </row>
    <row r="31" spans="1:12" ht="12.75">
      <c r="A31" s="9"/>
      <c r="B31" s="1"/>
      <c r="C31" s="1"/>
      <c r="D31" s="1"/>
      <c r="E31" s="1"/>
      <c r="F31" s="1"/>
      <c r="G31" s="1"/>
      <c r="H31" s="1"/>
      <c r="I31" s="1"/>
      <c r="J31" s="1"/>
      <c r="K31" s="1"/>
      <c r="L31" s="10"/>
    </row>
    <row r="32" spans="1:12" ht="12.75">
      <c r="A32" s="3"/>
      <c r="B32" s="3"/>
      <c r="C32" s="4"/>
      <c r="D32" s="3"/>
      <c r="E32" s="3"/>
      <c r="F32" s="3"/>
      <c r="G32" s="3"/>
      <c r="H32" s="3"/>
      <c r="I32" s="3"/>
      <c r="L32" s="63"/>
    </row>
    <row r="33" spans="1:9" ht="12.75">
      <c r="A33" s="3"/>
      <c r="B33" s="3"/>
      <c r="C33" s="4"/>
      <c r="D33" s="3"/>
      <c r="E33" s="3"/>
      <c r="F33" s="3"/>
      <c r="G33" s="46"/>
      <c r="H33" s="14"/>
      <c r="I33" s="3"/>
    </row>
    <row r="34" spans="1:9" ht="12.75">
      <c r="A34" s="3"/>
      <c r="B34" s="3"/>
      <c r="C34" s="4"/>
      <c r="D34" s="69" t="s">
        <v>31</v>
      </c>
      <c r="E34" s="70"/>
      <c r="F34" s="71">
        <f>step1!L8</f>
        <v>0.4</v>
      </c>
      <c r="G34" s="3"/>
      <c r="H34" s="3"/>
      <c r="I34" s="3"/>
    </row>
    <row r="35" spans="1:9" ht="12.75">
      <c r="A35" s="3"/>
      <c r="B35" s="3"/>
      <c r="C35" s="4"/>
      <c r="D35" s="65" t="s">
        <v>37</v>
      </c>
      <c r="E35" s="66"/>
      <c r="F35" s="77"/>
      <c r="G35" s="3"/>
      <c r="H35" s="3"/>
      <c r="I35" s="3"/>
    </row>
    <row r="36" spans="1:9" ht="12.75">
      <c r="A36" s="3"/>
      <c r="B36" s="3"/>
      <c r="C36" s="4"/>
      <c r="D36" s="3"/>
      <c r="E36" s="3"/>
      <c r="F36" s="3"/>
      <c r="G36" s="3"/>
      <c r="I36" s="3"/>
    </row>
    <row r="37" spans="1:10" ht="12.75">
      <c r="A37" s="3"/>
      <c r="B37" s="3"/>
      <c r="C37" s="4"/>
      <c r="D37" s="69" t="s">
        <v>38</v>
      </c>
      <c r="E37" s="70"/>
      <c r="F37" s="82"/>
      <c r="G37" s="70"/>
      <c r="H37" s="70" t="s">
        <v>40</v>
      </c>
      <c r="I37" s="70"/>
      <c r="J37" s="76"/>
    </row>
    <row r="38" spans="1:10" ht="12.75">
      <c r="A38" s="3"/>
      <c r="B38" s="3"/>
      <c r="C38" s="4"/>
      <c r="D38" s="9"/>
      <c r="E38" s="1"/>
      <c r="F38" s="73"/>
      <c r="G38" s="66"/>
      <c r="H38" s="66"/>
      <c r="I38" s="66"/>
      <c r="J38" s="13"/>
    </row>
    <row r="39" spans="1:9" ht="12.75">
      <c r="A39" s="3"/>
      <c r="B39" s="3"/>
      <c r="C39" s="4"/>
      <c r="E39" s="3"/>
      <c r="F39" s="3"/>
      <c r="G39" s="3"/>
      <c r="H39" s="3"/>
      <c r="I39" s="3"/>
    </row>
    <row r="40" spans="1:8" ht="12.75">
      <c r="A40" s="3"/>
      <c r="B40" s="3"/>
      <c r="C40" s="4"/>
      <c r="D40" s="3"/>
      <c r="E40" s="3"/>
      <c r="F40" s="3"/>
      <c r="G40" s="3"/>
      <c r="H40" s="3"/>
    </row>
    <row r="41" spans="1:8" ht="12.75">
      <c r="A41" s="3"/>
      <c r="B41" s="3"/>
      <c r="C41" s="4"/>
      <c r="D41" s="3"/>
      <c r="E41" s="3"/>
      <c r="F41" s="3"/>
      <c r="G41" s="3"/>
      <c r="H41" s="3"/>
    </row>
    <row r="42" spans="1:8" ht="12.75">
      <c r="A42" s="3"/>
      <c r="B42" s="3"/>
      <c r="C42" s="4"/>
      <c r="D42" s="3"/>
      <c r="E42" s="3"/>
      <c r="F42" s="3"/>
      <c r="G42" s="3"/>
      <c r="H42" s="3"/>
    </row>
    <row r="43" spans="1:8" ht="12.75">
      <c r="A43" s="3"/>
      <c r="B43" s="3"/>
      <c r="C43" s="3"/>
      <c r="D43" s="46"/>
      <c r="E43" s="3"/>
      <c r="F43" s="3"/>
      <c r="G43" s="3"/>
      <c r="H43" s="3"/>
    </row>
    <row r="44" spans="1:8" ht="12.75">
      <c r="A44" s="3"/>
      <c r="B44" s="3"/>
      <c r="C44" s="3"/>
      <c r="D44" s="3"/>
      <c r="E44" s="3"/>
      <c r="F44" s="3"/>
      <c r="G44" s="3"/>
      <c r="H44" s="3"/>
    </row>
    <row r="45" spans="1:8" ht="12.75">
      <c r="A45" s="3"/>
      <c r="B45" s="3"/>
      <c r="C45" s="3"/>
      <c r="D45" s="3"/>
      <c r="E45" s="3"/>
      <c r="F45" s="3"/>
      <c r="G45" s="3"/>
      <c r="H45" s="3"/>
    </row>
    <row r="46" spans="1:8" ht="12.75">
      <c r="A46" s="3"/>
      <c r="B46" s="3"/>
      <c r="C46" s="3"/>
      <c r="D46" s="3"/>
      <c r="E46" s="3"/>
      <c r="F46" s="3"/>
      <c r="G46" s="3"/>
      <c r="H46" s="3"/>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5"/>
  <dimension ref="A1:L62"/>
  <sheetViews>
    <sheetView tabSelected="1" workbookViewId="0" topLeftCell="A1">
      <selection activeCell="B41" sqref="B41"/>
    </sheetView>
  </sheetViews>
  <sheetFormatPr defaultColWidth="9.140625" defaultRowHeight="12.75"/>
  <cols>
    <col min="2" max="2" width="9.7109375" style="0" customWidth="1"/>
    <col min="5" max="5" width="11.140625" style="0" customWidth="1"/>
    <col min="9" max="9" width="5.7109375" style="0" customWidth="1"/>
  </cols>
  <sheetData>
    <row r="1" ht="18.75">
      <c r="D1" s="17" t="str">
        <f>step1!D1</f>
        <v>After tax analysis - single alternative</v>
      </c>
    </row>
    <row r="2" ht="18.75">
      <c r="D2" s="17" t="str">
        <f>step1!D2</f>
        <v>Quality improvement problems</v>
      </c>
    </row>
    <row r="4" spans="2:9" ht="12.75">
      <c r="B4" s="28" t="str">
        <f>step1!B4</f>
        <v>The Board of Work lumber mill is considering a vision system to spot and remove</v>
      </c>
      <c r="C4" s="29"/>
      <c r="D4" s="29"/>
      <c r="E4" s="29"/>
      <c r="F4" s="29"/>
      <c r="G4" s="29"/>
      <c r="H4" s="29"/>
      <c r="I4" s="30"/>
    </row>
    <row r="5" spans="1:9" ht="12.75">
      <c r="A5" s="2"/>
      <c r="B5" s="31" t="str">
        <f>step1!B5</f>
        <v>defects in incoming wood.  Purchase and installation of the system costs $70000.</v>
      </c>
      <c r="C5" s="32"/>
      <c r="D5" s="32"/>
      <c r="E5" s="32"/>
      <c r="F5" s="32"/>
      <c r="G5" s="32"/>
      <c r="H5" s="41"/>
      <c r="I5" s="34"/>
    </row>
    <row r="6" spans="1:9" ht="12.75">
      <c r="A6" s="2"/>
      <c r="B6" s="31" t="str">
        <f>step1!B6</f>
        <v>Annual savings due to improved quality and material utilization are $55000 per year.</v>
      </c>
      <c r="C6" s="32"/>
      <c r="D6" s="32"/>
      <c r="E6" s="32"/>
      <c r="F6" s="32"/>
      <c r="G6" s="32"/>
      <c r="H6" s="32"/>
      <c r="I6" s="34"/>
    </row>
    <row r="7" spans="1:9" ht="12.75">
      <c r="A7" s="2"/>
      <c r="B7" s="31" t="str">
        <f>step1!B7</f>
        <v>The system will be MACRS depreciated using a 7 year recovery period.  Annual</v>
      </c>
      <c r="C7" s="32"/>
      <c r="D7" s="32"/>
      <c r="E7" s="32"/>
      <c r="F7" s="32"/>
      <c r="G7" s="32"/>
      <c r="H7" s="32"/>
      <c r="I7" s="34"/>
    </row>
    <row r="8" spans="1:9" ht="12.75">
      <c r="A8" s="2"/>
      <c r="B8" s="31" t="str">
        <f>step1!B8</f>
        <v>maintenance expenses will be $35000.  The system will be scrapped in year 10 for</v>
      </c>
      <c r="C8" s="32"/>
      <c r="D8" s="32"/>
      <c r="E8" s="32"/>
      <c r="F8" s="32"/>
      <c r="G8" s="32"/>
      <c r="H8" s="32"/>
      <c r="I8" s="34"/>
    </row>
    <row r="9" spans="1:9" ht="12.75">
      <c r="A9" s="2"/>
      <c r="B9" s="31" t="str">
        <f>step1!B9</f>
        <v>$10000.  The effective tax rate is 40% per year and the MARR is 22%.  Use</v>
      </c>
      <c r="C9" s="32"/>
      <c r="D9" s="32"/>
      <c r="E9" s="32"/>
      <c r="F9" s="32"/>
      <c r="G9" s="32"/>
      <c r="H9" s="32"/>
      <c r="I9" s="34"/>
    </row>
    <row r="10" spans="1:9" ht="12.75">
      <c r="A10" s="2"/>
      <c r="B10" s="37" t="str">
        <f>step1!B10</f>
        <v>rate-of-return analysis to determine if the company should invest in the laser system.</v>
      </c>
      <c r="C10" s="38"/>
      <c r="D10" s="38"/>
      <c r="E10" s="38"/>
      <c r="F10" s="42"/>
      <c r="G10" s="38"/>
      <c r="H10" s="38"/>
      <c r="I10" s="40"/>
    </row>
    <row r="12" spans="1:9" ht="15.75">
      <c r="A12" s="43" t="s">
        <v>5</v>
      </c>
      <c r="B12" s="45"/>
      <c r="C12" s="5"/>
      <c r="D12" s="5"/>
      <c r="E12" s="5"/>
      <c r="F12" s="5"/>
      <c r="G12" s="5"/>
      <c r="H12" s="5"/>
      <c r="I12" s="6"/>
    </row>
    <row r="13" spans="1:9" ht="15.75">
      <c r="A13" s="7"/>
      <c r="B13" s="18" t="s">
        <v>11</v>
      </c>
      <c r="C13" s="2"/>
      <c r="D13" s="2"/>
      <c r="E13" s="2"/>
      <c r="F13" s="2"/>
      <c r="G13" s="2"/>
      <c r="H13" s="2"/>
      <c r="I13" s="8"/>
    </row>
    <row r="14" spans="1:9" ht="12.75">
      <c r="A14" s="9"/>
      <c r="B14" s="1"/>
      <c r="C14" s="1"/>
      <c r="D14" s="1"/>
      <c r="E14" s="1"/>
      <c r="F14" s="1"/>
      <c r="G14" s="1"/>
      <c r="H14" s="1"/>
      <c r="I14" s="10"/>
    </row>
    <row r="16" spans="1:9" ht="12.75">
      <c r="A16" s="3"/>
      <c r="B16" s="3"/>
      <c r="C16" s="3"/>
      <c r="D16" s="3"/>
      <c r="E16" s="3"/>
      <c r="F16" s="3"/>
      <c r="G16" s="47"/>
      <c r="H16" s="3"/>
      <c r="I16" s="3"/>
    </row>
    <row r="17" spans="1:9" ht="12.75">
      <c r="A17" s="3"/>
      <c r="B17" s="3"/>
      <c r="C17" s="3"/>
      <c r="D17" s="3"/>
      <c r="E17" s="3"/>
      <c r="F17" s="3"/>
      <c r="G17" s="3"/>
      <c r="H17" s="3"/>
      <c r="I17" s="3"/>
    </row>
    <row r="19" spans="1:12" ht="25.5">
      <c r="A19" s="12" t="s">
        <v>1</v>
      </c>
      <c r="B19" s="53" t="s">
        <v>14</v>
      </c>
      <c r="C19" s="53" t="s">
        <v>15</v>
      </c>
      <c r="D19" s="53" t="s">
        <v>23</v>
      </c>
      <c r="E19" s="53" t="s">
        <v>16</v>
      </c>
      <c r="F19" s="53" t="s">
        <v>17</v>
      </c>
      <c r="G19" s="53" t="s">
        <v>18</v>
      </c>
      <c r="H19" s="53" t="s">
        <v>19</v>
      </c>
      <c r="I19" s="53"/>
      <c r="J19" s="53" t="s">
        <v>20</v>
      </c>
      <c r="K19" s="53" t="s">
        <v>21</v>
      </c>
      <c r="L19" s="54" t="s">
        <v>22</v>
      </c>
    </row>
    <row r="20" spans="1:12" ht="12.75">
      <c r="A20" s="55">
        <v>0</v>
      </c>
      <c r="B20" s="50"/>
      <c r="C20" s="50"/>
      <c r="D20" s="2"/>
      <c r="E20" s="50"/>
      <c r="F20" s="50"/>
      <c r="G20" s="50">
        <f aca="true" t="shared" si="0" ref="G20:G25">B20-C20-E20+F20</f>
        <v>0</v>
      </c>
      <c r="H20" s="50">
        <f aca="true" t="shared" si="1" ref="H20:H30">$F$34*G20</f>
        <v>0</v>
      </c>
      <c r="I20" s="50"/>
      <c r="J20" s="50">
        <f>step1!L4</f>
        <v>70000</v>
      </c>
      <c r="K20" s="50"/>
      <c r="L20" s="56">
        <f aca="true" t="shared" si="2" ref="L20:L29">B20-C20-H20-J20+K20</f>
        <v>-70000</v>
      </c>
    </row>
    <row r="21" spans="1:12" ht="12.75">
      <c r="A21" s="55">
        <v>1</v>
      </c>
      <c r="B21" s="50">
        <f>step1!$L$1</f>
        <v>55000</v>
      </c>
      <c r="C21" s="50">
        <f>step1!$L$3</f>
        <v>35000</v>
      </c>
      <c r="D21" s="57">
        <v>0.1429</v>
      </c>
      <c r="E21" s="50">
        <f aca="true" t="shared" si="3" ref="E21:E30">$J$20*D21</f>
        <v>10003</v>
      </c>
      <c r="F21" s="50"/>
      <c r="G21" s="50">
        <f t="shared" si="0"/>
        <v>9997</v>
      </c>
      <c r="H21" s="50">
        <f t="shared" si="1"/>
        <v>3998.8</v>
      </c>
      <c r="I21" s="50"/>
      <c r="J21" s="50"/>
      <c r="K21" s="50"/>
      <c r="L21" s="56">
        <f t="shared" si="2"/>
        <v>16001.2</v>
      </c>
    </row>
    <row r="22" spans="1:12" ht="12.75">
      <c r="A22" s="55">
        <v>2</v>
      </c>
      <c r="B22" s="50">
        <f>step1!$L$1</f>
        <v>55000</v>
      </c>
      <c r="C22" s="50">
        <f>step1!$L$3</f>
        <v>35000</v>
      </c>
      <c r="D22" s="57">
        <v>0.2449</v>
      </c>
      <c r="E22" s="50">
        <f t="shared" si="3"/>
        <v>17143</v>
      </c>
      <c r="F22" s="50"/>
      <c r="G22" s="50">
        <f t="shared" si="0"/>
        <v>2857</v>
      </c>
      <c r="H22" s="50">
        <f t="shared" si="1"/>
        <v>1142.8</v>
      </c>
      <c r="I22" s="50"/>
      <c r="J22" s="50"/>
      <c r="K22" s="50"/>
      <c r="L22" s="56">
        <f t="shared" si="2"/>
        <v>18857.2</v>
      </c>
    </row>
    <row r="23" spans="1:12" ht="12.75">
      <c r="A23" s="55">
        <v>3</v>
      </c>
      <c r="B23" s="50">
        <f>step1!$L$1</f>
        <v>55000</v>
      </c>
      <c r="C23" s="50">
        <f>step1!$L$3</f>
        <v>35000</v>
      </c>
      <c r="D23" s="57">
        <v>0.1749</v>
      </c>
      <c r="E23" s="50">
        <f t="shared" si="3"/>
        <v>12243</v>
      </c>
      <c r="F23" s="50"/>
      <c r="G23" s="50">
        <f t="shared" si="0"/>
        <v>7757</v>
      </c>
      <c r="H23" s="50">
        <f t="shared" si="1"/>
        <v>3102.8</v>
      </c>
      <c r="I23" s="50"/>
      <c r="J23" s="50"/>
      <c r="K23" s="50"/>
      <c r="L23" s="56">
        <f t="shared" si="2"/>
        <v>16897.2</v>
      </c>
    </row>
    <row r="24" spans="1:12" ht="12.75">
      <c r="A24" s="55">
        <v>4</v>
      </c>
      <c r="B24" s="50">
        <f>step1!$L$1</f>
        <v>55000</v>
      </c>
      <c r="C24" s="50">
        <f>step1!$L$3</f>
        <v>35000</v>
      </c>
      <c r="D24" s="57">
        <v>0.1249</v>
      </c>
      <c r="E24" s="50">
        <f t="shared" si="3"/>
        <v>8743</v>
      </c>
      <c r="F24" s="50"/>
      <c r="G24" s="50">
        <f t="shared" si="0"/>
        <v>11257</v>
      </c>
      <c r="H24" s="50">
        <f t="shared" si="1"/>
        <v>4502.8</v>
      </c>
      <c r="I24" s="50"/>
      <c r="J24" s="50"/>
      <c r="K24" s="50"/>
      <c r="L24" s="56">
        <f t="shared" si="2"/>
        <v>15497.2</v>
      </c>
    </row>
    <row r="25" spans="1:12" ht="12.75">
      <c r="A25" s="55">
        <v>5</v>
      </c>
      <c r="B25" s="50">
        <f>step1!$L$1</f>
        <v>55000</v>
      </c>
      <c r="C25" s="50">
        <f>step1!$L$3</f>
        <v>35000</v>
      </c>
      <c r="D25" s="57">
        <v>0.0893</v>
      </c>
      <c r="E25" s="50">
        <f t="shared" si="3"/>
        <v>6251</v>
      </c>
      <c r="F25" s="50"/>
      <c r="G25" s="50">
        <f t="shared" si="0"/>
        <v>13749</v>
      </c>
      <c r="H25" s="50">
        <f t="shared" si="1"/>
        <v>5499.6</v>
      </c>
      <c r="I25" s="50"/>
      <c r="J25" s="50"/>
      <c r="K25" s="50"/>
      <c r="L25" s="56">
        <f t="shared" si="2"/>
        <v>14500.4</v>
      </c>
    </row>
    <row r="26" spans="1:12" ht="12.75">
      <c r="A26" s="55">
        <v>6</v>
      </c>
      <c r="B26" s="50">
        <f>step1!$L$1</f>
        <v>55000</v>
      </c>
      <c r="C26" s="50">
        <f>step1!$L$3</f>
        <v>35000</v>
      </c>
      <c r="D26" s="62">
        <v>0.0892</v>
      </c>
      <c r="E26" s="50">
        <f t="shared" si="3"/>
        <v>6244</v>
      </c>
      <c r="G26" s="50">
        <f>B26-C26-E26+F26</f>
        <v>13756</v>
      </c>
      <c r="H26" s="50">
        <f t="shared" si="1"/>
        <v>5502.400000000001</v>
      </c>
      <c r="L26" s="56">
        <f t="shared" si="2"/>
        <v>14497.599999999999</v>
      </c>
    </row>
    <row r="27" spans="1:12" ht="12.75">
      <c r="A27" s="55">
        <v>7</v>
      </c>
      <c r="B27" s="50">
        <f>step1!$L$1</f>
        <v>55000</v>
      </c>
      <c r="C27" s="50">
        <f>step1!$L$3</f>
        <v>35000</v>
      </c>
      <c r="D27" s="62">
        <v>0.0893</v>
      </c>
      <c r="E27" s="50">
        <f t="shared" si="3"/>
        <v>6251</v>
      </c>
      <c r="G27" s="50">
        <f>B27-C27-E27+F27</f>
        <v>13749</v>
      </c>
      <c r="H27" s="50">
        <f t="shared" si="1"/>
        <v>5499.6</v>
      </c>
      <c r="L27" s="56">
        <f t="shared" si="2"/>
        <v>14500.4</v>
      </c>
    </row>
    <row r="28" spans="1:12" ht="12.75">
      <c r="A28" s="55">
        <v>8</v>
      </c>
      <c r="B28" s="50">
        <f>step1!$L$1</f>
        <v>55000</v>
      </c>
      <c r="C28" s="50">
        <f>step1!$L$3</f>
        <v>35000</v>
      </c>
      <c r="D28" s="62">
        <v>0.0446</v>
      </c>
      <c r="E28" s="50">
        <f t="shared" si="3"/>
        <v>3122</v>
      </c>
      <c r="G28" s="50">
        <f>B28-C28-E28+F28</f>
        <v>16878</v>
      </c>
      <c r="H28" s="50">
        <f t="shared" si="1"/>
        <v>6751.200000000001</v>
      </c>
      <c r="I28" s="3"/>
      <c r="L28" s="56">
        <f t="shared" si="2"/>
        <v>13248.8</v>
      </c>
    </row>
    <row r="29" spans="1:12" ht="12.75">
      <c r="A29" s="55">
        <v>9</v>
      </c>
      <c r="B29" s="50">
        <f>step1!$L$1</f>
        <v>55000</v>
      </c>
      <c r="C29" s="50">
        <f>step1!$L$3</f>
        <v>35000</v>
      </c>
      <c r="D29" s="62">
        <v>0</v>
      </c>
      <c r="E29" s="50">
        <f t="shared" si="3"/>
        <v>0</v>
      </c>
      <c r="G29" s="50">
        <f>B29-C29-E29+F29</f>
        <v>20000</v>
      </c>
      <c r="H29" s="50">
        <f t="shared" si="1"/>
        <v>8000</v>
      </c>
      <c r="I29" s="3"/>
      <c r="L29" s="56">
        <f t="shared" si="2"/>
        <v>12000</v>
      </c>
    </row>
    <row r="30" spans="1:12" ht="12.75">
      <c r="A30" s="55">
        <v>10</v>
      </c>
      <c r="B30" s="50">
        <f>step1!$L$1</f>
        <v>55000</v>
      </c>
      <c r="C30" s="50">
        <f>step1!$L$3</f>
        <v>35000</v>
      </c>
      <c r="D30" s="57">
        <v>0</v>
      </c>
      <c r="E30" s="50">
        <f t="shared" si="3"/>
        <v>0</v>
      </c>
      <c r="F30" s="50">
        <f>step1!L5</f>
        <v>10000</v>
      </c>
      <c r="G30" s="50">
        <f>B30-C30-E30+F30</f>
        <v>30000</v>
      </c>
      <c r="H30" s="50">
        <f t="shared" si="1"/>
        <v>12000</v>
      </c>
      <c r="I30" s="50"/>
      <c r="J30" s="50"/>
      <c r="K30" s="50">
        <f>step1!L5</f>
        <v>10000</v>
      </c>
      <c r="L30" s="56">
        <f>B30-C30-H30-J30+K30</f>
        <v>18000</v>
      </c>
    </row>
    <row r="31" spans="1:12" ht="12.75">
      <c r="A31" s="9"/>
      <c r="B31" s="1"/>
      <c r="C31" s="1"/>
      <c r="D31" s="1"/>
      <c r="E31" s="1"/>
      <c r="F31" s="1"/>
      <c r="G31" s="1"/>
      <c r="H31" s="1"/>
      <c r="I31" s="1"/>
      <c r="J31" s="1"/>
      <c r="K31" s="1"/>
      <c r="L31" s="10"/>
    </row>
    <row r="32" spans="1:12" ht="12.75">
      <c r="A32" s="3"/>
      <c r="B32" s="3"/>
      <c r="C32" s="4"/>
      <c r="D32" s="3"/>
      <c r="E32" s="3"/>
      <c r="F32" s="3"/>
      <c r="G32" s="3"/>
      <c r="H32" s="3"/>
      <c r="I32" s="3"/>
      <c r="L32" s="63" t="s">
        <v>36</v>
      </c>
    </row>
    <row r="33" spans="1:9" ht="12.75">
      <c r="A33" s="3"/>
      <c r="B33" s="3"/>
      <c r="C33" s="4"/>
      <c r="D33" s="3"/>
      <c r="E33" s="3"/>
      <c r="F33" s="3"/>
      <c r="G33" s="46"/>
      <c r="H33" s="14"/>
      <c r="I33" s="3"/>
    </row>
    <row r="34" spans="1:9" ht="12.75">
      <c r="A34" s="3"/>
      <c r="B34" s="3"/>
      <c r="C34" s="4"/>
      <c r="D34" s="69" t="s">
        <v>31</v>
      </c>
      <c r="E34" s="70"/>
      <c r="F34" s="71">
        <f>step1!L8</f>
        <v>0.4</v>
      </c>
      <c r="G34" s="3"/>
      <c r="H34" s="3"/>
      <c r="I34" s="3"/>
    </row>
    <row r="35" spans="1:9" ht="12.75">
      <c r="A35" s="3"/>
      <c r="B35" s="3"/>
      <c r="C35" s="4"/>
      <c r="D35" s="65" t="s">
        <v>37</v>
      </c>
      <c r="E35" s="66"/>
      <c r="F35" s="67">
        <f>step1!L10</f>
        <v>0.22</v>
      </c>
      <c r="G35" s="3"/>
      <c r="H35" s="3"/>
      <c r="I35" s="3"/>
    </row>
    <row r="36" spans="1:9" ht="12.75">
      <c r="A36" s="3"/>
      <c r="B36" s="3"/>
      <c r="C36" s="4"/>
      <c r="D36" s="3"/>
      <c r="E36" s="3"/>
      <c r="F36" s="3"/>
      <c r="G36" s="3"/>
      <c r="I36" s="3"/>
    </row>
    <row r="37" spans="1:10" ht="12.75">
      <c r="A37" s="3"/>
      <c r="B37" s="3"/>
      <c r="C37" s="4"/>
      <c r="D37" s="69" t="s">
        <v>38</v>
      </c>
      <c r="E37" s="70"/>
      <c r="F37" s="72">
        <f>IRR(final!$L$20:final!$L$30)</f>
        <v>0.18548957257191584</v>
      </c>
      <c r="G37" s="70"/>
      <c r="H37" s="70" t="s">
        <v>40</v>
      </c>
      <c r="I37" s="70"/>
      <c r="J37" s="74" t="s">
        <v>49</v>
      </c>
    </row>
    <row r="38" spans="1:10" ht="12.75">
      <c r="A38" s="3"/>
      <c r="B38" s="3"/>
      <c r="C38" s="4"/>
      <c r="D38" s="9"/>
      <c r="E38" s="1"/>
      <c r="F38" s="73" t="s">
        <v>39</v>
      </c>
      <c r="G38" s="66"/>
      <c r="H38" s="66"/>
      <c r="I38" s="66"/>
      <c r="J38" s="13"/>
    </row>
    <row r="39" spans="1:9" ht="12.75">
      <c r="A39" s="3"/>
      <c r="B39" s="3"/>
      <c r="C39" s="4"/>
      <c r="E39" s="3"/>
      <c r="F39" s="3"/>
      <c r="G39" s="3"/>
      <c r="H39" s="3"/>
      <c r="I39" s="3"/>
    </row>
    <row r="40" spans="1:9" ht="12.75">
      <c r="A40" s="3"/>
      <c r="B40" s="3"/>
      <c r="C40" s="4"/>
      <c r="D40" s="3"/>
      <c r="E40" s="3"/>
      <c r="F40" s="3"/>
      <c r="G40" s="3"/>
      <c r="H40" s="3"/>
      <c r="I40" s="3"/>
    </row>
    <row r="41" spans="1:9" ht="18">
      <c r="A41" s="3"/>
      <c r="B41" s="83" t="s">
        <v>50</v>
      </c>
      <c r="C41" s="4"/>
      <c r="D41" s="3"/>
      <c r="E41" s="3"/>
      <c r="F41" s="3"/>
      <c r="G41" s="3"/>
      <c r="H41" s="3"/>
      <c r="I41" s="3"/>
    </row>
    <row r="42" spans="1:9" ht="12.75">
      <c r="A42" s="3"/>
      <c r="B42" s="3"/>
      <c r="C42" s="4"/>
      <c r="D42" s="3"/>
      <c r="E42" s="3"/>
      <c r="F42" s="3"/>
      <c r="G42" s="3"/>
      <c r="H42" s="3"/>
      <c r="I42" s="3"/>
    </row>
    <row r="43" spans="1:9" ht="12.75">
      <c r="A43" s="3"/>
      <c r="B43" s="3"/>
      <c r="C43" s="3"/>
      <c r="D43" s="46"/>
      <c r="E43" s="3"/>
      <c r="F43" s="3"/>
      <c r="G43" s="3"/>
      <c r="H43" s="3"/>
      <c r="I43" s="3"/>
    </row>
    <row r="44" spans="1:9" ht="12.75">
      <c r="A44" s="3"/>
      <c r="B44" s="3"/>
      <c r="C44" s="3"/>
      <c r="D44" s="3"/>
      <c r="E44" s="3"/>
      <c r="F44" s="3"/>
      <c r="G44" s="3"/>
      <c r="H44" s="3"/>
      <c r="I44" s="3"/>
    </row>
    <row r="45" spans="1:9" ht="12.75">
      <c r="A45" s="3"/>
      <c r="B45" s="3"/>
      <c r="C45" s="3"/>
      <c r="D45" s="3"/>
      <c r="E45" s="3"/>
      <c r="F45" s="3"/>
      <c r="G45" s="3"/>
      <c r="H45" s="3"/>
      <c r="I45" s="3"/>
    </row>
    <row r="46" ht="12.75">
      <c r="D46" s="2"/>
    </row>
    <row r="47" ht="12.75">
      <c r="D47" s="2"/>
    </row>
    <row r="48" ht="12.75">
      <c r="D48" s="2"/>
    </row>
    <row r="49" ht="12.75">
      <c r="D49" s="2"/>
    </row>
    <row r="50" ht="12.75">
      <c r="D50" s="2"/>
    </row>
    <row r="51" ht="12.75">
      <c r="D51" s="2"/>
    </row>
    <row r="52" ht="12.75">
      <c r="D52" s="2"/>
    </row>
    <row r="53" ht="12.75">
      <c r="D53" s="2"/>
    </row>
    <row r="54" ht="12.75">
      <c r="D54" s="2"/>
    </row>
    <row r="55" ht="12.75">
      <c r="D55" s="2"/>
    </row>
    <row r="56" ht="12.75">
      <c r="D56" s="2"/>
    </row>
    <row r="57" ht="12.75">
      <c r="D57" s="2"/>
    </row>
    <row r="58" ht="12.75">
      <c r="D58" s="2"/>
    </row>
    <row r="59" ht="12.75">
      <c r="D59" s="2"/>
    </row>
    <row r="60" ht="12.75">
      <c r="D60" s="2"/>
    </row>
    <row r="61" ht="12.75">
      <c r="D61" s="2"/>
    </row>
    <row r="62" ht="12.75">
      <c r="D62" s="2"/>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UW-Stout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Lacksonen</dc:creator>
  <cp:keywords/>
  <dc:description/>
  <cp:lastModifiedBy>Lacksonen</cp:lastModifiedBy>
  <cp:lastPrinted>1999-02-25T21:55:29Z</cp:lastPrinted>
  <dcterms:created xsi:type="dcterms:W3CDTF">1999-01-05T21:13:29Z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