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tt Saraniti\Desktop\"/>
    </mc:Choice>
  </mc:AlternateContent>
  <bookViews>
    <workbookView xWindow="0" yWindow="0" windowWidth="23040" windowHeight="9408" tabRatio="755"/>
  </bookViews>
  <sheets>
    <sheet name="binomial" sheetId="7" r:id="rId1"/>
    <sheet name="uniform" sheetId="4" r:id="rId2"/>
    <sheet name="standard normal" sheetId="2" r:id="rId3"/>
    <sheet name="normal" sheetId="1" r:id="rId4"/>
    <sheet name="Poisson" sheetId="5" r:id="rId5"/>
    <sheet name="exponential" sheetId="3" r:id="rId6"/>
    <sheet name="beta" sheetId="11" r:id="rId7"/>
    <sheet name="t" sheetId="10" r:id="rId8"/>
    <sheet name="chi_squared" sheetId="8" r:id="rId9"/>
    <sheet name="F" sheetId="9" r:id="rId10"/>
  </sheets>
  <definedNames>
    <definedName name="binomialgraphx">OFFSET(binomial!$X$3,MAX(0,binomial!$B$7-4*SQRT(binomial!$B$8)),):OFFSET(binomial!$X$2,IF(binomial!$B$4&lt;=10,binomial!$B$4+1,MIN(binomial!$B$4,binomial!$B$7+4*SQRT(binomial!$B$8))),)</definedName>
    <definedName name="binomialgraphy">OFFSET(binomial!$Y$3,MAX(0,binomial!$B$7-4*SQRT(binomial!$B$8)),):OFFSET(binomial!$Y$2,IF(binomial!$B$4&lt;=10,binomial!$B$4+1,MIN(binomial!$B$4+1,1+binomial!$B$7+4*SQRT(binomial!$B$8))),)</definedName>
    <definedName name="poissongraphx">OFFSET(Poisson!$X$3,MAX(0,Poisson!$B$4-4*SQRT(Poisson!$B$7)),):OFFSET(Poisson!$X$2,Poisson!$B$4+4*SQRT(Poisson!$B$7),)</definedName>
    <definedName name="poissongraphy">OFFSET(Poisson!$Y$3,MAX(0,Poisson!$B$4-4*SQRT(Poisson!$B$7)),):OFFSET(Poisson!$Y$2,2+Poisson!$B$4+4*SQRT(Poisson!$B$7),)</definedName>
    <definedName name="_xlnm.Print_Area" localSheetId="0">binomial!$A$1:$E$22</definedName>
    <definedName name="_xlnm.Print_Area" localSheetId="3">normal!$A$1:$H$22</definedName>
    <definedName name="_xlnm.Print_Area" localSheetId="4">Poisson!$A$1:$F$24</definedName>
    <definedName name="_xlnm.Print_Area" localSheetId="2">'standard normal'!$A$1:$E$21</definedName>
    <definedName name="_xlnm.Print_Area" localSheetId="7">t!$A$1:$H$21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03" i="11" l="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Z3" i="11"/>
  <c r="H8" i="11"/>
  <c r="H7" i="11"/>
  <c r="E8" i="11"/>
  <c r="E9" i="11"/>
  <c r="E7" i="11"/>
  <c r="B8" i="11"/>
  <c r="B7" i="11"/>
  <c r="H8" i="1"/>
  <c r="B7" i="5"/>
  <c r="E11" i="5"/>
  <c r="E10" i="5"/>
  <c r="E9" i="5"/>
  <c r="E8" i="5"/>
  <c r="E7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702" i="5"/>
  <c r="X703" i="5"/>
  <c r="X704" i="5"/>
  <c r="X705" i="5"/>
  <c r="X706" i="5"/>
  <c r="X707" i="5"/>
  <c r="X708" i="5"/>
  <c r="X709" i="5"/>
  <c r="X710" i="5"/>
  <c r="X711" i="5"/>
  <c r="X712" i="5"/>
  <c r="X713" i="5"/>
  <c r="X714" i="5"/>
  <c r="X715" i="5"/>
  <c r="X716" i="5"/>
  <c r="X717" i="5"/>
  <c r="X718" i="5"/>
  <c r="X719" i="5"/>
  <c r="X720" i="5"/>
  <c r="X721" i="5"/>
  <c r="X722" i="5"/>
  <c r="X723" i="5"/>
  <c r="X724" i="5"/>
  <c r="X725" i="5"/>
  <c r="X726" i="5"/>
  <c r="X727" i="5"/>
  <c r="X728" i="5"/>
  <c r="X729" i="5"/>
  <c r="X730" i="5"/>
  <c r="X731" i="5"/>
  <c r="X732" i="5"/>
  <c r="X733" i="5"/>
  <c r="X734" i="5"/>
  <c r="X735" i="5"/>
  <c r="X736" i="5"/>
  <c r="X737" i="5"/>
  <c r="X738" i="5"/>
  <c r="X739" i="5"/>
  <c r="X740" i="5"/>
  <c r="X741" i="5"/>
  <c r="X742" i="5"/>
  <c r="X743" i="5"/>
  <c r="X744" i="5"/>
  <c r="X745" i="5"/>
  <c r="X746" i="5"/>
  <c r="X747" i="5"/>
  <c r="X748" i="5"/>
  <c r="X749" i="5"/>
  <c r="X750" i="5"/>
  <c r="X751" i="5"/>
  <c r="X752" i="5"/>
  <c r="X753" i="5"/>
  <c r="X754" i="5"/>
  <c r="X755" i="5"/>
  <c r="X756" i="5"/>
  <c r="X757" i="5"/>
  <c r="X758" i="5"/>
  <c r="X759" i="5"/>
  <c r="X760" i="5"/>
  <c r="X761" i="5"/>
  <c r="X762" i="5"/>
  <c r="X763" i="5"/>
  <c r="X764" i="5"/>
  <c r="X765" i="5"/>
  <c r="X766" i="5"/>
  <c r="X767" i="5"/>
  <c r="X768" i="5"/>
  <c r="X769" i="5"/>
  <c r="X770" i="5"/>
  <c r="X771" i="5"/>
  <c r="X772" i="5"/>
  <c r="X773" i="5"/>
  <c r="X774" i="5"/>
  <c r="X775" i="5"/>
  <c r="X776" i="5"/>
  <c r="X777" i="5"/>
  <c r="X778" i="5"/>
  <c r="X779" i="5"/>
  <c r="X780" i="5"/>
  <c r="X781" i="5"/>
  <c r="X782" i="5"/>
  <c r="X783" i="5"/>
  <c r="X784" i="5"/>
  <c r="X785" i="5"/>
  <c r="X786" i="5"/>
  <c r="X787" i="5"/>
  <c r="X788" i="5"/>
  <c r="X789" i="5"/>
  <c r="X790" i="5"/>
  <c r="X791" i="5"/>
  <c r="X792" i="5"/>
  <c r="X793" i="5"/>
  <c r="X794" i="5"/>
  <c r="X795" i="5"/>
  <c r="X796" i="5"/>
  <c r="X797" i="5"/>
  <c r="X798" i="5"/>
  <c r="X799" i="5"/>
  <c r="X800" i="5"/>
  <c r="X801" i="5"/>
  <c r="X802" i="5"/>
  <c r="X803" i="5"/>
  <c r="X804" i="5"/>
  <c r="X805" i="5"/>
  <c r="X806" i="5"/>
  <c r="X807" i="5"/>
  <c r="X808" i="5"/>
  <c r="X809" i="5"/>
  <c r="X810" i="5"/>
  <c r="X811" i="5"/>
  <c r="X812" i="5"/>
  <c r="X813" i="5"/>
  <c r="X814" i="5"/>
  <c r="X815" i="5"/>
  <c r="X816" i="5"/>
  <c r="X817" i="5"/>
  <c r="X818" i="5"/>
  <c r="X819" i="5"/>
  <c r="X820" i="5"/>
  <c r="X821" i="5"/>
  <c r="X822" i="5"/>
  <c r="X823" i="5"/>
  <c r="X824" i="5"/>
  <c r="X825" i="5"/>
  <c r="X826" i="5"/>
  <c r="X827" i="5"/>
  <c r="X828" i="5"/>
  <c r="X829" i="5"/>
  <c r="X830" i="5"/>
  <c r="X831" i="5"/>
  <c r="X832" i="5"/>
  <c r="X833" i="5"/>
  <c r="X834" i="5"/>
  <c r="X835" i="5"/>
  <c r="X836" i="5"/>
  <c r="X837" i="5"/>
  <c r="X838" i="5"/>
  <c r="X839" i="5"/>
  <c r="X840" i="5"/>
  <c r="X841" i="5"/>
  <c r="X842" i="5"/>
  <c r="X843" i="5"/>
  <c r="X844" i="5"/>
  <c r="X845" i="5"/>
  <c r="X846" i="5"/>
  <c r="X847" i="5"/>
  <c r="X848" i="5"/>
  <c r="X849" i="5"/>
  <c r="X850" i="5"/>
  <c r="X851" i="5"/>
  <c r="X852" i="5"/>
  <c r="X853" i="5"/>
  <c r="X854" i="5"/>
  <c r="X855" i="5"/>
  <c r="X856" i="5"/>
  <c r="X857" i="5"/>
  <c r="X858" i="5"/>
  <c r="X859" i="5"/>
  <c r="X860" i="5"/>
  <c r="X861" i="5"/>
  <c r="X862" i="5"/>
  <c r="X863" i="5"/>
  <c r="X864" i="5"/>
  <c r="X865" i="5"/>
  <c r="X866" i="5"/>
  <c r="X867" i="5"/>
  <c r="X868" i="5"/>
  <c r="X869" i="5"/>
  <c r="X870" i="5"/>
  <c r="X871" i="5"/>
  <c r="X872" i="5"/>
  <c r="X873" i="5"/>
  <c r="X874" i="5"/>
  <c r="X875" i="5"/>
  <c r="X876" i="5"/>
  <c r="X877" i="5"/>
  <c r="X878" i="5"/>
  <c r="X879" i="5"/>
  <c r="X880" i="5"/>
  <c r="X881" i="5"/>
  <c r="X882" i="5"/>
  <c r="X883" i="5"/>
  <c r="X884" i="5"/>
  <c r="X885" i="5"/>
  <c r="X886" i="5"/>
  <c r="X887" i="5"/>
  <c r="X888" i="5"/>
  <c r="X889" i="5"/>
  <c r="X890" i="5"/>
  <c r="X891" i="5"/>
  <c r="X892" i="5"/>
  <c r="X893" i="5"/>
  <c r="X894" i="5"/>
  <c r="X895" i="5"/>
  <c r="X896" i="5"/>
  <c r="X897" i="5"/>
  <c r="X898" i="5"/>
  <c r="X899" i="5"/>
  <c r="X900" i="5"/>
  <c r="X901" i="5"/>
  <c r="X902" i="5"/>
  <c r="X903" i="5"/>
  <c r="X904" i="5"/>
  <c r="X905" i="5"/>
  <c r="X906" i="5"/>
  <c r="X907" i="5"/>
  <c r="X908" i="5"/>
  <c r="X909" i="5"/>
  <c r="X910" i="5"/>
  <c r="X911" i="5"/>
  <c r="X912" i="5"/>
  <c r="X913" i="5"/>
  <c r="X914" i="5"/>
  <c r="X915" i="5"/>
  <c r="X916" i="5"/>
  <c r="X917" i="5"/>
  <c r="X918" i="5"/>
  <c r="X919" i="5"/>
  <c r="X920" i="5"/>
  <c r="X921" i="5"/>
  <c r="X922" i="5"/>
  <c r="X923" i="5"/>
  <c r="X924" i="5"/>
  <c r="X925" i="5"/>
  <c r="X926" i="5"/>
  <c r="X927" i="5"/>
  <c r="X928" i="5"/>
  <c r="X929" i="5"/>
  <c r="X930" i="5"/>
  <c r="X931" i="5"/>
  <c r="X932" i="5"/>
  <c r="X933" i="5"/>
  <c r="X934" i="5"/>
  <c r="X935" i="5"/>
  <c r="X936" i="5"/>
  <c r="X937" i="5"/>
  <c r="X938" i="5"/>
  <c r="X939" i="5"/>
  <c r="X940" i="5"/>
  <c r="X941" i="5"/>
  <c r="X942" i="5"/>
  <c r="X943" i="5"/>
  <c r="X944" i="5"/>
  <c r="X945" i="5"/>
  <c r="X946" i="5"/>
  <c r="X947" i="5"/>
  <c r="X948" i="5"/>
  <c r="X949" i="5"/>
  <c r="X950" i="5"/>
  <c r="X951" i="5"/>
  <c r="X952" i="5"/>
  <c r="X953" i="5"/>
  <c r="X954" i="5"/>
  <c r="X955" i="5"/>
  <c r="X956" i="5"/>
  <c r="X957" i="5"/>
  <c r="X958" i="5"/>
  <c r="X959" i="5"/>
  <c r="X960" i="5"/>
  <c r="X961" i="5"/>
  <c r="X962" i="5"/>
  <c r="X963" i="5"/>
  <c r="X964" i="5"/>
  <c r="X965" i="5"/>
  <c r="X966" i="5"/>
  <c r="X967" i="5"/>
  <c r="X968" i="5"/>
  <c r="X969" i="5"/>
  <c r="X970" i="5"/>
  <c r="X971" i="5"/>
  <c r="X972" i="5"/>
  <c r="X973" i="5"/>
  <c r="X974" i="5"/>
  <c r="X975" i="5"/>
  <c r="X976" i="5"/>
  <c r="X977" i="5"/>
  <c r="X978" i="5"/>
  <c r="X979" i="5"/>
  <c r="X980" i="5"/>
  <c r="X981" i="5"/>
  <c r="X982" i="5"/>
  <c r="X983" i="5"/>
  <c r="X984" i="5"/>
  <c r="X985" i="5"/>
  <c r="X986" i="5"/>
  <c r="X987" i="5"/>
  <c r="X988" i="5"/>
  <c r="X989" i="5"/>
  <c r="X990" i="5"/>
  <c r="X991" i="5"/>
  <c r="X992" i="5"/>
  <c r="X993" i="5"/>
  <c r="X994" i="5"/>
  <c r="X995" i="5"/>
  <c r="X996" i="5"/>
  <c r="X997" i="5"/>
  <c r="X998" i="5"/>
  <c r="X999" i="5"/>
  <c r="X1000" i="5"/>
  <c r="X1001" i="5"/>
  <c r="X1002" i="5"/>
  <c r="X1003" i="5"/>
  <c r="X1004" i="5"/>
  <c r="X1005" i="5"/>
  <c r="X1006" i="5"/>
  <c r="X1007" i="5"/>
  <c r="X1008" i="5"/>
  <c r="X1009" i="5"/>
  <c r="X1010" i="5"/>
  <c r="X1011" i="5"/>
  <c r="X1012" i="5"/>
  <c r="X1013" i="5"/>
  <c r="X1014" i="5"/>
  <c r="X1015" i="5"/>
  <c r="X1016" i="5"/>
  <c r="X1017" i="5"/>
  <c r="X1018" i="5"/>
  <c r="X1019" i="5"/>
  <c r="X1020" i="5"/>
  <c r="X1021" i="5"/>
  <c r="X1022" i="5"/>
  <c r="X1023" i="5"/>
  <c r="X1024" i="5"/>
  <c r="X1025" i="5"/>
  <c r="X1026" i="5"/>
  <c r="X1027" i="5"/>
  <c r="X1028" i="5"/>
  <c r="X1029" i="5"/>
  <c r="X1030" i="5"/>
  <c r="X1031" i="5"/>
  <c r="X1032" i="5"/>
  <c r="X1033" i="5"/>
  <c r="X1034" i="5"/>
  <c r="X1035" i="5"/>
  <c r="X1036" i="5"/>
  <c r="X1037" i="5"/>
  <c r="X1038" i="5"/>
  <c r="X1039" i="5"/>
  <c r="X1040" i="5"/>
  <c r="X1041" i="5"/>
  <c r="X1042" i="5"/>
  <c r="X1043" i="5"/>
  <c r="X1044" i="5"/>
  <c r="X1045" i="5"/>
  <c r="X1046" i="5"/>
  <c r="X1047" i="5"/>
  <c r="X1048" i="5"/>
  <c r="X1049" i="5"/>
  <c r="X1050" i="5"/>
  <c r="X1051" i="5"/>
  <c r="X1052" i="5"/>
  <c r="X1053" i="5"/>
  <c r="X1054" i="5"/>
  <c r="X1055" i="5"/>
  <c r="X1056" i="5"/>
  <c r="X1057" i="5"/>
  <c r="X1058" i="5"/>
  <c r="X1059" i="5"/>
  <c r="X1060" i="5"/>
  <c r="X1061" i="5"/>
  <c r="X1062" i="5"/>
  <c r="X1063" i="5"/>
  <c r="X1064" i="5"/>
  <c r="X1065" i="5"/>
  <c r="X1066" i="5"/>
  <c r="X1067" i="5"/>
  <c r="X1068" i="5"/>
  <c r="X1069" i="5"/>
  <c r="X1070" i="5"/>
  <c r="X1071" i="5"/>
  <c r="X1072" i="5"/>
  <c r="X1073" i="5"/>
  <c r="X1074" i="5"/>
  <c r="X1075" i="5"/>
  <c r="X1076" i="5"/>
  <c r="X1077" i="5"/>
  <c r="X1078" i="5"/>
  <c r="X1079" i="5"/>
  <c r="X1080" i="5"/>
  <c r="X1081" i="5"/>
  <c r="X1082" i="5"/>
  <c r="X1083" i="5"/>
  <c r="X1084" i="5"/>
  <c r="X1085" i="5"/>
  <c r="X1086" i="5"/>
  <c r="X1087" i="5"/>
  <c r="X1088" i="5"/>
  <c r="X1089" i="5"/>
  <c r="X1090" i="5"/>
  <c r="X1091" i="5"/>
  <c r="X1092" i="5"/>
  <c r="X1093" i="5"/>
  <c r="X1094" i="5"/>
  <c r="X1095" i="5"/>
  <c r="X1096" i="5"/>
  <c r="X1097" i="5"/>
  <c r="X1098" i="5"/>
  <c r="X1099" i="5"/>
  <c r="X1100" i="5"/>
  <c r="X1101" i="5"/>
  <c r="X1102" i="5"/>
  <c r="X1103" i="5"/>
  <c r="X1104" i="5"/>
  <c r="X1105" i="5"/>
  <c r="X1106" i="5"/>
  <c r="X1107" i="5"/>
  <c r="X1108" i="5"/>
  <c r="X1109" i="5"/>
  <c r="X1110" i="5"/>
  <c r="X1111" i="5"/>
  <c r="X1112" i="5"/>
  <c r="Y1112" i="5"/>
  <c r="Y1111" i="5"/>
  <c r="Y1110" i="5"/>
  <c r="Y1109" i="5"/>
  <c r="Y1108" i="5"/>
  <c r="Y1107" i="5"/>
  <c r="Y1106" i="5"/>
  <c r="Y1105" i="5"/>
  <c r="Y1104" i="5"/>
  <c r="Y1103" i="5"/>
  <c r="Y1102" i="5"/>
  <c r="Y1101" i="5"/>
  <c r="Y1100" i="5"/>
  <c r="Y1099" i="5"/>
  <c r="Y1098" i="5"/>
  <c r="Y1097" i="5"/>
  <c r="Y1096" i="5"/>
  <c r="Y1095" i="5"/>
  <c r="Y1094" i="5"/>
  <c r="Y1093" i="5"/>
  <c r="Y1092" i="5"/>
  <c r="Y1091" i="5"/>
  <c r="Y1090" i="5"/>
  <c r="Y1089" i="5"/>
  <c r="Y1088" i="5"/>
  <c r="Y1087" i="5"/>
  <c r="Y1086" i="5"/>
  <c r="Y1085" i="5"/>
  <c r="Y1084" i="5"/>
  <c r="Y1083" i="5"/>
  <c r="Y1082" i="5"/>
  <c r="Y1081" i="5"/>
  <c r="Y1080" i="5"/>
  <c r="Y1079" i="5"/>
  <c r="Y1078" i="5"/>
  <c r="Y1077" i="5"/>
  <c r="Y1076" i="5"/>
  <c r="Y1075" i="5"/>
  <c r="Y1074" i="5"/>
  <c r="Y1073" i="5"/>
  <c r="Y1072" i="5"/>
  <c r="Y1071" i="5"/>
  <c r="Y1070" i="5"/>
  <c r="Y1069" i="5"/>
  <c r="Y1068" i="5"/>
  <c r="Y1067" i="5"/>
  <c r="Y1066" i="5"/>
  <c r="Y1065" i="5"/>
  <c r="Y1064" i="5"/>
  <c r="Y1063" i="5"/>
  <c r="Y1062" i="5"/>
  <c r="Y1061" i="5"/>
  <c r="Y1060" i="5"/>
  <c r="Y1059" i="5"/>
  <c r="Y1058" i="5"/>
  <c r="Y1057" i="5"/>
  <c r="Y1056" i="5"/>
  <c r="Y1055" i="5"/>
  <c r="Y1054" i="5"/>
  <c r="Y1053" i="5"/>
  <c r="Y1052" i="5"/>
  <c r="Y1051" i="5"/>
  <c r="Y1050" i="5"/>
  <c r="Y1049" i="5"/>
  <c r="Y1048" i="5"/>
  <c r="Y1047" i="5"/>
  <c r="Y1046" i="5"/>
  <c r="Y1045" i="5"/>
  <c r="Y1044" i="5"/>
  <c r="Y1043" i="5"/>
  <c r="Y1042" i="5"/>
  <c r="Y1041" i="5"/>
  <c r="Y1040" i="5"/>
  <c r="Y1039" i="5"/>
  <c r="Y1038" i="5"/>
  <c r="Y1037" i="5"/>
  <c r="Y1036" i="5"/>
  <c r="Y1035" i="5"/>
  <c r="Y1034" i="5"/>
  <c r="Y1033" i="5"/>
  <c r="Y1032" i="5"/>
  <c r="Y1031" i="5"/>
  <c r="Y1030" i="5"/>
  <c r="Y1029" i="5"/>
  <c r="Y1028" i="5"/>
  <c r="Y1027" i="5"/>
  <c r="Y1026" i="5"/>
  <c r="Y1025" i="5"/>
  <c r="Y1024" i="5"/>
  <c r="Y1023" i="5"/>
  <c r="Y1022" i="5"/>
  <c r="Y1021" i="5"/>
  <c r="Y1020" i="5"/>
  <c r="Y1019" i="5"/>
  <c r="Y1018" i="5"/>
  <c r="Y1017" i="5"/>
  <c r="Y1016" i="5"/>
  <c r="Y1015" i="5"/>
  <c r="Y1014" i="5"/>
  <c r="Y1013" i="5"/>
  <c r="Y1012" i="5"/>
  <c r="Y1011" i="5"/>
  <c r="Y1010" i="5"/>
  <c r="Y1009" i="5"/>
  <c r="Y1008" i="5"/>
  <c r="Y1007" i="5"/>
  <c r="Y1006" i="5"/>
  <c r="Y1005" i="5"/>
  <c r="Y1004" i="5"/>
  <c r="Y1003" i="5"/>
  <c r="Y1002" i="5"/>
  <c r="Y1001" i="5"/>
  <c r="Y1000" i="5"/>
  <c r="Y999" i="5"/>
  <c r="Y998" i="5"/>
  <c r="Y997" i="5"/>
  <c r="Y996" i="5"/>
  <c r="Y995" i="5"/>
  <c r="Y994" i="5"/>
  <c r="Y993" i="5"/>
  <c r="Y992" i="5"/>
  <c r="Y991" i="5"/>
  <c r="Y990" i="5"/>
  <c r="Y989" i="5"/>
  <c r="Y988" i="5"/>
  <c r="Y987" i="5"/>
  <c r="Y986" i="5"/>
  <c r="Y985" i="5"/>
  <c r="Y984" i="5"/>
  <c r="Y983" i="5"/>
  <c r="Y982" i="5"/>
  <c r="Y981" i="5"/>
  <c r="Y980" i="5"/>
  <c r="Y979" i="5"/>
  <c r="Y978" i="5"/>
  <c r="Y977" i="5"/>
  <c r="Y976" i="5"/>
  <c r="Y975" i="5"/>
  <c r="Y974" i="5"/>
  <c r="Y973" i="5"/>
  <c r="Y972" i="5"/>
  <c r="Y971" i="5"/>
  <c r="Y970" i="5"/>
  <c r="Y969" i="5"/>
  <c r="Y968" i="5"/>
  <c r="Y967" i="5"/>
  <c r="Y966" i="5"/>
  <c r="Y965" i="5"/>
  <c r="Y964" i="5"/>
  <c r="Y963" i="5"/>
  <c r="Y962" i="5"/>
  <c r="Y961" i="5"/>
  <c r="Y960" i="5"/>
  <c r="Y959" i="5"/>
  <c r="Y958" i="5"/>
  <c r="Y957" i="5"/>
  <c r="Y956" i="5"/>
  <c r="Y955" i="5"/>
  <c r="Y954" i="5"/>
  <c r="Y953" i="5"/>
  <c r="Y952" i="5"/>
  <c r="Y951" i="5"/>
  <c r="Y950" i="5"/>
  <c r="Y949" i="5"/>
  <c r="Y948" i="5"/>
  <c r="Y947" i="5"/>
  <c r="Y946" i="5"/>
  <c r="Y945" i="5"/>
  <c r="Y944" i="5"/>
  <c r="Y943" i="5"/>
  <c r="Y942" i="5"/>
  <c r="Y941" i="5"/>
  <c r="Y940" i="5"/>
  <c r="Y939" i="5"/>
  <c r="Y938" i="5"/>
  <c r="Y937" i="5"/>
  <c r="Y936" i="5"/>
  <c r="Y935" i="5"/>
  <c r="Y934" i="5"/>
  <c r="Y933" i="5"/>
  <c r="Y932" i="5"/>
  <c r="Y931" i="5"/>
  <c r="Y930" i="5"/>
  <c r="Y929" i="5"/>
  <c r="Y928" i="5"/>
  <c r="Y927" i="5"/>
  <c r="Y926" i="5"/>
  <c r="Y925" i="5"/>
  <c r="Y924" i="5"/>
  <c r="Y923" i="5"/>
  <c r="Y922" i="5"/>
  <c r="Y921" i="5"/>
  <c r="Y920" i="5"/>
  <c r="Y919" i="5"/>
  <c r="Y918" i="5"/>
  <c r="Y917" i="5"/>
  <c r="Y916" i="5"/>
  <c r="Y915" i="5"/>
  <c r="Y914" i="5"/>
  <c r="Y913" i="5"/>
  <c r="Y912" i="5"/>
  <c r="Y911" i="5"/>
  <c r="Y910" i="5"/>
  <c r="Y909" i="5"/>
  <c r="Y908" i="5"/>
  <c r="Y907" i="5"/>
  <c r="Y906" i="5"/>
  <c r="Y905" i="5"/>
  <c r="Y904" i="5"/>
  <c r="Y903" i="5"/>
  <c r="Y902" i="5"/>
  <c r="Y901" i="5"/>
  <c r="Y900" i="5"/>
  <c r="Y899" i="5"/>
  <c r="Y898" i="5"/>
  <c r="Y897" i="5"/>
  <c r="Y896" i="5"/>
  <c r="Y895" i="5"/>
  <c r="Y894" i="5"/>
  <c r="Y893" i="5"/>
  <c r="Y892" i="5"/>
  <c r="Y891" i="5"/>
  <c r="Y890" i="5"/>
  <c r="Y889" i="5"/>
  <c r="Y888" i="5"/>
  <c r="Y887" i="5"/>
  <c r="Y886" i="5"/>
  <c r="Y885" i="5"/>
  <c r="Y884" i="5"/>
  <c r="Y883" i="5"/>
  <c r="Y882" i="5"/>
  <c r="Y881" i="5"/>
  <c r="Y880" i="5"/>
  <c r="Y879" i="5"/>
  <c r="Y878" i="5"/>
  <c r="Y877" i="5"/>
  <c r="Y876" i="5"/>
  <c r="Y875" i="5"/>
  <c r="Y874" i="5"/>
  <c r="Y873" i="5"/>
  <c r="Y872" i="5"/>
  <c r="Y871" i="5"/>
  <c r="Y870" i="5"/>
  <c r="Y869" i="5"/>
  <c r="Y868" i="5"/>
  <c r="Y867" i="5"/>
  <c r="Y866" i="5"/>
  <c r="Y865" i="5"/>
  <c r="Y864" i="5"/>
  <c r="Y863" i="5"/>
  <c r="Y862" i="5"/>
  <c r="Y861" i="5"/>
  <c r="Y860" i="5"/>
  <c r="Y859" i="5"/>
  <c r="Y858" i="5"/>
  <c r="Y857" i="5"/>
  <c r="Y856" i="5"/>
  <c r="Y855" i="5"/>
  <c r="Y854" i="5"/>
  <c r="Y853" i="5"/>
  <c r="Y852" i="5"/>
  <c r="Y851" i="5"/>
  <c r="Y850" i="5"/>
  <c r="Y849" i="5"/>
  <c r="Y848" i="5"/>
  <c r="Y847" i="5"/>
  <c r="Y846" i="5"/>
  <c r="Y845" i="5"/>
  <c r="Y844" i="5"/>
  <c r="Y843" i="5"/>
  <c r="Y842" i="5"/>
  <c r="Y841" i="5"/>
  <c r="Y840" i="5"/>
  <c r="Y839" i="5"/>
  <c r="Y838" i="5"/>
  <c r="Y837" i="5"/>
  <c r="Y836" i="5"/>
  <c r="Y835" i="5"/>
  <c r="Y834" i="5"/>
  <c r="Y833" i="5"/>
  <c r="Y832" i="5"/>
  <c r="Y831" i="5"/>
  <c r="Y830" i="5"/>
  <c r="Y829" i="5"/>
  <c r="Y828" i="5"/>
  <c r="Y827" i="5"/>
  <c r="Y826" i="5"/>
  <c r="Y825" i="5"/>
  <c r="Y824" i="5"/>
  <c r="Y823" i="5"/>
  <c r="Y822" i="5"/>
  <c r="Y821" i="5"/>
  <c r="Y820" i="5"/>
  <c r="Y819" i="5"/>
  <c r="Y818" i="5"/>
  <c r="Y817" i="5"/>
  <c r="Y816" i="5"/>
  <c r="Y815" i="5"/>
  <c r="Y814" i="5"/>
  <c r="Y813" i="5"/>
  <c r="Y812" i="5"/>
  <c r="Y811" i="5"/>
  <c r="Y810" i="5"/>
  <c r="Y809" i="5"/>
  <c r="Y808" i="5"/>
  <c r="Y807" i="5"/>
  <c r="Y806" i="5"/>
  <c r="Y805" i="5"/>
  <c r="Y804" i="5"/>
  <c r="Y803" i="5"/>
  <c r="Y802" i="5"/>
  <c r="Y801" i="5"/>
  <c r="Y800" i="5"/>
  <c r="Y799" i="5"/>
  <c r="Y798" i="5"/>
  <c r="Y797" i="5"/>
  <c r="Y796" i="5"/>
  <c r="Y795" i="5"/>
  <c r="Y794" i="5"/>
  <c r="Y793" i="5"/>
  <c r="Y792" i="5"/>
  <c r="Y791" i="5"/>
  <c r="Y790" i="5"/>
  <c r="Y789" i="5"/>
  <c r="Y788" i="5"/>
  <c r="Y787" i="5"/>
  <c r="Y786" i="5"/>
  <c r="Y785" i="5"/>
  <c r="Y784" i="5"/>
  <c r="Y783" i="5"/>
  <c r="Y782" i="5"/>
  <c r="Y781" i="5"/>
  <c r="Y780" i="5"/>
  <c r="Y779" i="5"/>
  <c r="Y778" i="5"/>
  <c r="Y777" i="5"/>
  <c r="Y776" i="5"/>
  <c r="Y775" i="5"/>
  <c r="Y774" i="5"/>
  <c r="Y773" i="5"/>
  <c r="Y772" i="5"/>
  <c r="Y771" i="5"/>
  <c r="Y770" i="5"/>
  <c r="Y769" i="5"/>
  <c r="Y768" i="5"/>
  <c r="Y767" i="5"/>
  <c r="Y766" i="5"/>
  <c r="Y765" i="5"/>
  <c r="Y764" i="5"/>
  <c r="Y763" i="5"/>
  <c r="Y762" i="5"/>
  <c r="Y761" i="5"/>
  <c r="Y760" i="5"/>
  <c r="Y759" i="5"/>
  <c r="Y758" i="5"/>
  <c r="Y757" i="5"/>
  <c r="Y756" i="5"/>
  <c r="Y755" i="5"/>
  <c r="Y754" i="5"/>
  <c r="Y753" i="5"/>
  <c r="Y752" i="5"/>
  <c r="Y751" i="5"/>
  <c r="Y750" i="5"/>
  <c r="Y749" i="5"/>
  <c r="Y748" i="5"/>
  <c r="Y747" i="5"/>
  <c r="Y746" i="5"/>
  <c r="Y745" i="5"/>
  <c r="Y744" i="5"/>
  <c r="Y743" i="5"/>
  <c r="Y742" i="5"/>
  <c r="Y741" i="5"/>
  <c r="Y740" i="5"/>
  <c r="Y739" i="5"/>
  <c r="Y738" i="5"/>
  <c r="Y737" i="5"/>
  <c r="Y736" i="5"/>
  <c r="Y735" i="5"/>
  <c r="Y734" i="5"/>
  <c r="Y733" i="5"/>
  <c r="Y732" i="5"/>
  <c r="Y731" i="5"/>
  <c r="Y730" i="5"/>
  <c r="Y729" i="5"/>
  <c r="Y728" i="5"/>
  <c r="Y727" i="5"/>
  <c r="Y726" i="5"/>
  <c r="Y725" i="5"/>
  <c r="Y724" i="5"/>
  <c r="Y723" i="5"/>
  <c r="Y722" i="5"/>
  <c r="Y721" i="5"/>
  <c r="Y720" i="5"/>
  <c r="Y719" i="5"/>
  <c r="Y718" i="5"/>
  <c r="Y717" i="5"/>
  <c r="Y716" i="5"/>
  <c r="Y715" i="5"/>
  <c r="Y714" i="5"/>
  <c r="Y713" i="5"/>
  <c r="Y712" i="5"/>
  <c r="Y711" i="5"/>
  <c r="Y710" i="5"/>
  <c r="Y709" i="5"/>
  <c r="Y708" i="5"/>
  <c r="Y707" i="5"/>
  <c r="Y706" i="5"/>
  <c r="Y705" i="5"/>
  <c r="Y704" i="5"/>
  <c r="Y703" i="5"/>
  <c r="Y702" i="5"/>
  <c r="Y701" i="5"/>
  <c r="Y700" i="5"/>
  <c r="Y699" i="5"/>
  <c r="Y698" i="5"/>
  <c r="Y697" i="5"/>
  <c r="Y696" i="5"/>
  <c r="Y695" i="5"/>
  <c r="Y694" i="5"/>
  <c r="Y693" i="5"/>
  <c r="Y692" i="5"/>
  <c r="Y691" i="5"/>
  <c r="Y690" i="5"/>
  <c r="Y689" i="5"/>
  <c r="Y688" i="5"/>
  <c r="Y687" i="5"/>
  <c r="Y686" i="5"/>
  <c r="Y685" i="5"/>
  <c r="Y684" i="5"/>
  <c r="Y683" i="5"/>
  <c r="Y682" i="5"/>
  <c r="Y681" i="5"/>
  <c r="Y680" i="5"/>
  <c r="Y679" i="5"/>
  <c r="Y678" i="5"/>
  <c r="Y677" i="5"/>
  <c r="Y676" i="5"/>
  <c r="Y675" i="5"/>
  <c r="Y674" i="5"/>
  <c r="Y673" i="5"/>
  <c r="Y672" i="5"/>
  <c r="Y671" i="5"/>
  <c r="Y670" i="5"/>
  <c r="Y669" i="5"/>
  <c r="Y668" i="5"/>
  <c r="Y667" i="5"/>
  <c r="Y666" i="5"/>
  <c r="Y665" i="5"/>
  <c r="Y664" i="5"/>
  <c r="Y663" i="5"/>
  <c r="Y662" i="5"/>
  <c r="Y661" i="5"/>
  <c r="Y660" i="5"/>
  <c r="Y659" i="5"/>
  <c r="Y658" i="5"/>
  <c r="Y657" i="5"/>
  <c r="Y656" i="5"/>
  <c r="Y655" i="5"/>
  <c r="Y654" i="5"/>
  <c r="Y653" i="5"/>
  <c r="Y652" i="5"/>
  <c r="Y651" i="5"/>
  <c r="Y650" i="5"/>
  <c r="Y649" i="5"/>
  <c r="Y648" i="5"/>
  <c r="Y647" i="5"/>
  <c r="Y646" i="5"/>
  <c r="Y645" i="5"/>
  <c r="Y644" i="5"/>
  <c r="Y643" i="5"/>
  <c r="Y642" i="5"/>
  <c r="Y641" i="5"/>
  <c r="Y640" i="5"/>
  <c r="Y639" i="5"/>
  <c r="Y638" i="5"/>
  <c r="Y637" i="5"/>
  <c r="Y636" i="5"/>
  <c r="Y635" i="5"/>
  <c r="Y634" i="5"/>
  <c r="Y633" i="5"/>
  <c r="Y632" i="5"/>
  <c r="Y631" i="5"/>
  <c r="Y630" i="5"/>
  <c r="Y629" i="5"/>
  <c r="Y628" i="5"/>
  <c r="Y627" i="5"/>
  <c r="Y626" i="5"/>
  <c r="Y625" i="5"/>
  <c r="Y624" i="5"/>
  <c r="Y623" i="5"/>
  <c r="Y622" i="5"/>
  <c r="Y621" i="5"/>
  <c r="Y620" i="5"/>
  <c r="Y619" i="5"/>
  <c r="Y618" i="5"/>
  <c r="Y617" i="5"/>
  <c r="Y616" i="5"/>
  <c r="Y615" i="5"/>
  <c r="Y614" i="5"/>
  <c r="Y613" i="5"/>
  <c r="Y612" i="5"/>
  <c r="Y611" i="5"/>
  <c r="Y610" i="5"/>
  <c r="Y609" i="5"/>
  <c r="Y608" i="5"/>
  <c r="Y607" i="5"/>
  <c r="Y606" i="5"/>
  <c r="Y605" i="5"/>
  <c r="Y604" i="5"/>
  <c r="Y603" i="5"/>
  <c r="Y602" i="5"/>
  <c r="Y601" i="5"/>
  <c r="Y600" i="5"/>
  <c r="Y599" i="5"/>
  <c r="Y598" i="5"/>
  <c r="Y597" i="5"/>
  <c r="Y596" i="5"/>
  <c r="Y595" i="5"/>
  <c r="Y594" i="5"/>
  <c r="Y593" i="5"/>
  <c r="Y592" i="5"/>
  <c r="Y591" i="5"/>
  <c r="Y590" i="5"/>
  <c r="Y589" i="5"/>
  <c r="Y588" i="5"/>
  <c r="Y587" i="5"/>
  <c r="Y586" i="5"/>
  <c r="Y585" i="5"/>
  <c r="Y584" i="5"/>
  <c r="Y583" i="5"/>
  <c r="Y582" i="5"/>
  <c r="Y581" i="5"/>
  <c r="Y580" i="5"/>
  <c r="Y579" i="5"/>
  <c r="Y578" i="5"/>
  <c r="Y577" i="5"/>
  <c r="Y576" i="5"/>
  <c r="Y575" i="5"/>
  <c r="Y574" i="5"/>
  <c r="Y573" i="5"/>
  <c r="Y572" i="5"/>
  <c r="Y571" i="5"/>
  <c r="Y570" i="5"/>
  <c r="Y569" i="5"/>
  <c r="Y568" i="5"/>
  <c r="Y567" i="5"/>
  <c r="Y566" i="5"/>
  <c r="Y565" i="5"/>
  <c r="Y564" i="5"/>
  <c r="Y563" i="5"/>
  <c r="Y562" i="5"/>
  <c r="Y561" i="5"/>
  <c r="Y560" i="5"/>
  <c r="Y559" i="5"/>
  <c r="Y558" i="5"/>
  <c r="Y557" i="5"/>
  <c r="Y556" i="5"/>
  <c r="Y555" i="5"/>
  <c r="Y554" i="5"/>
  <c r="Y553" i="5"/>
  <c r="Y552" i="5"/>
  <c r="Y551" i="5"/>
  <c r="Y550" i="5"/>
  <c r="Y549" i="5"/>
  <c r="Y548" i="5"/>
  <c r="Y547" i="5"/>
  <c r="Y546" i="5"/>
  <c r="Y545" i="5"/>
  <c r="Y544" i="5"/>
  <c r="Y543" i="5"/>
  <c r="Y542" i="5"/>
  <c r="Y541" i="5"/>
  <c r="Y540" i="5"/>
  <c r="Y539" i="5"/>
  <c r="Y538" i="5"/>
  <c r="Y537" i="5"/>
  <c r="Y536" i="5"/>
  <c r="Y535" i="5"/>
  <c r="Y534" i="5"/>
  <c r="Y533" i="5"/>
  <c r="Y532" i="5"/>
  <c r="Y531" i="5"/>
  <c r="Y530" i="5"/>
  <c r="Y529" i="5"/>
  <c r="Y528" i="5"/>
  <c r="Y527" i="5"/>
  <c r="Y526" i="5"/>
  <c r="Y525" i="5"/>
  <c r="Y524" i="5"/>
  <c r="Y523" i="5"/>
  <c r="Y522" i="5"/>
  <c r="Y521" i="5"/>
  <c r="Y520" i="5"/>
  <c r="Y519" i="5"/>
  <c r="Y518" i="5"/>
  <c r="Y517" i="5"/>
  <c r="Y516" i="5"/>
  <c r="Y515" i="5"/>
  <c r="Y514" i="5"/>
  <c r="Y513" i="5"/>
  <c r="Y512" i="5"/>
  <c r="Y511" i="5"/>
  <c r="Y510" i="5"/>
  <c r="Y509" i="5"/>
  <c r="Y508" i="5"/>
  <c r="Y507" i="5"/>
  <c r="Y506" i="5"/>
  <c r="Y505" i="5"/>
  <c r="Y504" i="5"/>
  <c r="Y503" i="5"/>
  <c r="Y502" i="5"/>
  <c r="Y501" i="5"/>
  <c r="Y500" i="5"/>
  <c r="Y499" i="5"/>
  <c r="Y498" i="5"/>
  <c r="Y497" i="5"/>
  <c r="Y496" i="5"/>
  <c r="Y495" i="5"/>
  <c r="Y494" i="5"/>
  <c r="Y493" i="5"/>
  <c r="Y492" i="5"/>
  <c r="Y491" i="5"/>
  <c r="Y490" i="5"/>
  <c r="Y489" i="5"/>
  <c r="Y488" i="5"/>
  <c r="Y487" i="5"/>
  <c r="Y486" i="5"/>
  <c r="Y485" i="5"/>
  <c r="Y484" i="5"/>
  <c r="Y483" i="5"/>
  <c r="Y482" i="5"/>
  <c r="Y481" i="5"/>
  <c r="Y480" i="5"/>
  <c r="Y479" i="5"/>
  <c r="Y478" i="5"/>
  <c r="Y477" i="5"/>
  <c r="Y476" i="5"/>
  <c r="Y475" i="5"/>
  <c r="Y474" i="5"/>
  <c r="Y473" i="5"/>
  <c r="Y472" i="5"/>
  <c r="Y471" i="5"/>
  <c r="Y470" i="5"/>
  <c r="Y469" i="5"/>
  <c r="Y468" i="5"/>
  <c r="Y467" i="5"/>
  <c r="Y466" i="5"/>
  <c r="Y465" i="5"/>
  <c r="Y464" i="5"/>
  <c r="Y463" i="5"/>
  <c r="Y462" i="5"/>
  <c r="Y461" i="5"/>
  <c r="Y460" i="5"/>
  <c r="Y459" i="5"/>
  <c r="Y458" i="5"/>
  <c r="Y457" i="5"/>
  <c r="Y456" i="5"/>
  <c r="Y455" i="5"/>
  <c r="Y454" i="5"/>
  <c r="Y453" i="5"/>
  <c r="Y452" i="5"/>
  <c r="Y451" i="5"/>
  <c r="Y450" i="5"/>
  <c r="Y449" i="5"/>
  <c r="Y448" i="5"/>
  <c r="Y447" i="5"/>
  <c r="Y446" i="5"/>
  <c r="Y445" i="5"/>
  <c r="Y444" i="5"/>
  <c r="Y443" i="5"/>
  <c r="Y442" i="5"/>
  <c r="Y441" i="5"/>
  <c r="Y440" i="5"/>
  <c r="Y439" i="5"/>
  <c r="Y438" i="5"/>
  <c r="Y437" i="5"/>
  <c r="Y436" i="5"/>
  <c r="Y435" i="5"/>
  <c r="Y434" i="5"/>
  <c r="Y433" i="5"/>
  <c r="Y432" i="5"/>
  <c r="Y431" i="5"/>
  <c r="Y430" i="5"/>
  <c r="Y429" i="5"/>
  <c r="Y428" i="5"/>
  <c r="Y427" i="5"/>
  <c r="Y426" i="5"/>
  <c r="Y425" i="5"/>
  <c r="Y424" i="5"/>
  <c r="Y423" i="5"/>
  <c r="Y422" i="5"/>
  <c r="Y421" i="5"/>
  <c r="Y420" i="5"/>
  <c r="Y419" i="5"/>
  <c r="Y418" i="5"/>
  <c r="Y417" i="5"/>
  <c r="Y416" i="5"/>
  <c r="Y415" i="5"/>
  <c r="Y414" i="5"/>
  <c r="Y413" i="5"/>
  <c r="Y412" i="5"/>
  <c r="Y411" i="5"/>
  <c r="Y410" i="5"/>
  <c r="Y409" i="5"/>
  <c r="Y408" i="5"/>
  <c r="Y407" i="5"/>
  <c r="Y406" i="5"/>
  <c r="Y405" i="5"/>
  <c r="Y404" i="5"/>
  <c r="Y403" i="5"/>
  <c r="Y402" i="5"/>
  <c r="Y401" i="5"/>
  <c r="Y400" i="5"/>
  <c r="Y399" i="5"/>
  <c r="Y398" i="5"/>
  <c r="Y397" i="5"/>
  <c r="Y396" i="5"/>
  <c r="Y395" i="5"/>
  <c r="Y394" i="5"/>
  <c r="Y393" i="5"/>
  <c r="Y392" i="5"/>
  <c r="Y391" i="5"/>
  <c r="Y390" i="5"/>
  <c r="Y389" i="5"/>
  <c r="Y388" i="5"/>
  <c r="Y387" i="5"/>
  <c r="Y386" i="5"/>
  <c r="Y385" i="5"/>
  <c r="Y384" i="5"/>
  <c r="Y383" i="5"/>
  <c r="Y382" i="5"/>
  <c r="Y381" i="5"/>
  <c r="Y380" i="5"/>
  <c r="Y379" i="5"/>
  <c r="Y378" i="5"/>
  <c r="Y377" i="5"/>
  <c r="Y376" i="5"/>
  <c r="Y375" i="5"/>
  <c r="Y374" i="5"/>
  <c r="Y373" i="5"/>
  <c r="Y372" i="5"/>
  <c r="Y371" i="5"/>
  <c r="Y370" i="5"/>
  <c r="Y369" i="5"/>
  <c r="Y368" i="5"/>
  <c r="Y367" i="5"/>
  <c r="Y366" i="5"/>
  <c r="Y365" i="5"/>
  <c r="Y364" i="5"/>
  <c r="Y363" i="5"/>
  <c r="Y362" i="5"/>
  <c r="Y361" i="5"/>
  <c r="Y360" i="5"/>
  <c r="Y359" i="5"/>
  <c r="Y358" i="5"/>
  <c r="Y357" i="5"/>
  <c r="Y356" i="5"/>
  <c r="Y355" i="5"/>
  <c r="Y354" i="5"/>
  <c r="Y353" i="5"/>
  <c r="Y352" i="5"/>
  <c r="Y351" i="5"/>
  <c r="Y350" i="5"/>
  <c r="Y349" i="5"/>
  <c r="Y348" i="5"/>
  <c r="Y347" i="5"/>
  <c r="Y346" i="5"/>
  <c r="Y345" i="5"/>
  <c r="Y344" i="5"/>
  <c r="Y343" i="5"/>
  <c r="Y342" i="5"/>
  <c r="Y341" i="5"/>
  <c r="Y340" i="5"/>
  <c r="Y339" i="5"/>
  <c r="Y338" i="5"/>
  <c r="Y337" i="5"/>
  <c r="Y336" i="5"/>
  <c r="Y335" i="5"/>
  <c r="Y334" i="5"/>
  <c r="Y333" i="5"/>
  <c r="Y332" i="5"/>
  <c r="Y331" i="5"/>
  <c r="Y330" i="5"/>
  <c r="Y329" i="5"/>
  <c r="Y328" i="5"/>
  <c r="Y327" i="5"/>
  <c r="Y326" i="5"/>
  <c r="Y325" i="5"/>
  <c r="Y324" i="5"/>
  <c r="Y323" i="5"/>
  <c r="Y322" i="5"/>
  <c r="Y321" i="5"/>
  <c r="Y320" i="5"/>
  <c r="Y319" i="5"/>
  <c r="Y318" i="5"/>
  <c r="Y317" i="5"/>
  <c r="Y316" i="5"/>
  <c r="Y315" i="5"/>
  <c r="Y314" i="5"/>
  <c r="Y313" i="5"/>
  <c r="Y312" i="5"/>
  <c r="Y311" i="5"/>
  <c r="Y310" i="5"/>
  <c r="Y309" i="5"/>
  <c r="Y308" i="5"/>
  <c r="Y307" i="5"/>
  <c r="Y306" i="5"/>
  <c r="Y305" i="5"/>
  <c r="Y304" i="5"/>
  <c r="Y303" i="5"/>
  <c r="Y302" i="5"/>
  <c r="Y301" i="5"/>
  <c r="Y300" i="5"/>
  <c r="Y299" i="5"/>
  <c r="Y298" i="5"/>
  <c r="Y297" i="5"/>
  <c r="Y296" i="5"/>
  <c r="Y295" i="5"/>
  <c r="Y294" i="5"/>
  <c r="Y293" i="5"/>
  <c r="Y292" i="5"/>
  <c r="Y291" i="5"/>
  <c r="Y290" i="5"/>
  <c r="Y289" i="5"/>
  <c r="Y288" i="5"/>
  <c r="Y287" i="5"/>
  <c r="Y286" i="5"/>
  <c r="Y285" i="5"/>
  <c r="Y284" i="5"/>
  <c r="Y283" i="5"/>
  <c r="Y282" i="5"/>
  <c r="Y281" i="5"/>
  <c r="Y280" i="5"/>
  <c r="Y279" i="5"/>
  <c r="Y278" i="5"/>
  <c r="Y277" i="5"/>
  <c r="Y276" i="5"/>
  <c r="Y275" i="5"/>
  <c r="Y274" i="5"/>
  <c r="Y273" i="5"/>
  <c r="Y272" i="5"/>
  <c r="Y271" i="5"/>
  <c r="Y270" i="5"/>
  <c r="Y269" i="5"/>
  <c r="Y268" i="5"/>
  <c r="Y267" i="5"/>
  <c r="Y266" i="5"/>
  <c r="Y265" i="5"/>
  <c r="Y264" i="5"/>
  <c r="Y263" i="5"/>
  <c r="Y262" i="5"/>
  <c r="Y261" i="5"/>
  <c r="Y260" i="5"/>
  <c r="Y259" i="5"/>
  <c r="Y258" i="5"/>
  <c r="Y257" i="5"/>
  <c r="Y256" i="5"/>
  <c r="Y255" i="5"/>
  <c r="Y254" i="5"/>
  <c r="Y253" i="5"/>
  <c r="Y252" i="5"/>
  <c r="Y251" i="5"/>
  <c r="Y250" i="5"/>
  <c r="Y249" i="5"/>
  <c r="Y248" i="5"/>
  <c r="Y247" i="5"/>
  <c r="Y246" i="5"/>
  <c r="Y245" i="5"/>
  <c r="Y244" i="5"/>
  <c r="Y243" i="5"/>
  <c r="Y242" i="5"/>
  <c r="Y241" i="5"/>
  <c r="Y240" i="5"/>
  <c r="Y239" i="5"/>
  <c r="Y238" i="5"/>
  <c r="Y237" i="5"/>
  <c r="Y236" i="5"/>
  <c r="Y235" i="5"/>
  <c r="Y234" i="5"/>
  <c r="Y233" i="5"/>
  <c r="Y232" i="5"/>
  <c r="Y231" i="5"/>
  <c r="Y230" i="5"/>
  <c r="Y229" i="5"/>
  <c r="Y228" i="5"/>
  <c r="Y227" i="5"/>
  <c r="Y226" i="5"/>
  <c r="Y225" i="5"/>
  <c r="Y224" i="5"/>
  <c r="Y223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Y208" i="5"/>
  <c r="Y207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H8" i="10"/>
  <c r="H7" i="10"/>
  <c r="E7" i="10"/>
  <c r="E8" i="10"/>
  <c r="E9" i="10"/>
  <c r="H8" i="9"/>
  <c r="H7" i="9"/>
  <c r="E8" i="9"/>
  <c r="E7" i="9"/>
  <c r="E8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3" i="2"/>
  <c r="AC4" i="2"/>
  <c r="H8" i="8"/>
  <c r="H7" i="8"/>
  <c r="B7" i="8"/>
  <c r="U3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Y3" i="8"/>
  <c r="E8" i="8"/>
  <c r="E7" i="8"/>
  <c r="Y3" i="1"/>
  <c r="W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H7" i="1"/>
  <c r="E9" i="1"/>
  <c r="E8" i="1"/>
  <c r="E7" i="1"/>
  <c r="E7" i="2"/>
  <c r="B9" i="2"/>
  <c r="B8" i="2"/>
  <c r="B7" i="2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X501" i="7"/>
  <c r="X502" i="7"/>
  <c r="X503" i="7"/>
  <c r="X504" i="7"/>
  <c r="X505" i="7"/>
  <c r="X506" i="7"/>
  <c r="X507" i="7"/>
  <c r="X508" i="7"/>
  <c r="X509" i="7"/>
  <c r="X510" i="7"/>
  <c r="X511" i="7"/>
  <c r="X512" i="7"/>
  <c r="X513" i="7"/>
  <c r="X514" i="7"/>
  <c r="X515" i="7"/>
  <c r="X516" i="7"/>
  <c r="X517" i="7"/>
  <c r="X518" i="7"/>
  <c r="X519" i="7"/>
  <c r="X520" i="7"/>
  <c r="X521" i="7"/>
  <c r="X522" i="7"/>
  <c r="X523" i="7"/>
  <c r="X524" i="7"/>
  <c r="X525" i="7"/>
  <c r="X526" i="7"/>
  <c r="X527" i="7"/>
  <c r="X528" i="7"/>
  <c r="X529" i="7"/>
  <c r="X530" i="7"/>
  <c r="X531" i="7"/>
  <c r="X532" i="7"/>
  <c r="X533" i="7"/>
  <c r="X534" i="7"/>
  <c r="X535" i="7"/>
  <c r="X536" i="7"/>
  <c r="X537" i="7"/>
  <c r="X538" i="7"/>
  <c r="X539" i="7"/>
  <c r="X540" i="7"/>
  <c r="X541" i="7"/>
  <c r="X542" i="7"/>
  <c r="X543" i="7"/>
  <c r="X544" i="7"/>
  <c r="X545" i="7"/>
  <c r="X546" i="7"/>
  <c r="X547" i="7"/>
  <c r="X548" i="7"/>
  <c r="X549" i="7"/>
  <c r="X550" i="7"/>
  <c r="X551" i="7"/>
  <c r="X552" i="7"/>
  <c r="X553" i="7"/>
  <c r="X554" i="7"/>
  <c r="X555" i="7"/>
  <c r="X556" i="7"/>
  <c r="X557" i="7"/>
  <c r="X558" i="7"/>
  <c r="X559" i="7"/>
  <c r="X560" i="7"/>
  <c r="X561" i="7"/>
  <c r="X562" i="7"/>
  <c r="X563" i="7"/>
  <c r="X564" i="7"/>
  <c r="X565" i="7"/>
  <c r="X566" i="7"/>
  <c r="X567" i="7"/>
  <c r="X568" i="7"/>
  <c r="X569" i="7"/>
  <c r="X570" i="7"/>
  <c r="X571" i="7"/>
  <c r="X572" i="7"/>
  <c r="X573" i="7"/>
  <c r="X574" i="7"/>
  <c r="X575" i="7"/>
  <c r="X576" i="7"/>
  <c r="X577" i="7"/>
  <c r="X578" i="7"/>
  <c r="X579" i="7"/>
  <c r="X580" i="7"/>
  <c r="X581" i="7"/>
  <c r="X582" i="7"/>
  <c r="X583" i="7"/>
  <c r="X584" i="7"/>
  <c r="X585" i="7"/>
  <c r="X586" i="7"/>
  <c r="X587" i="7"/>
  <c r="X588" i="7"/>
  <c r="X589" i="7"/>
  <c r="X590" i="7"/>
  <c r="X591" i="7"/>
  <c r="X592" i="7"/>
  <c r="X593" i="7"/>
  <c r="X594" i="7"/>
  <c r="X595" i="7"/>
  <c r="X596" i="7"/>
  <c r="X597" i="7"/>
  <c r="X598" i="7"/>
  <c r="X599" i="7"/>
  <c r="X600" i="7"/>
  <c r="X601" i="7"/>
  <c r="X602" i="7"/>
  <c r="X603" i="7"/>
  <c r="X604" i="7"/>
  <c r="X605" i="7"/>
  <c r="X606" i="7"/>
  <c r="X607" i="7"/>
  <c r="X608" i="7"/>
  <c r="X609" i="7"/>
  <c r="X610" i="7"/>
  <c r="X611" i="7"/>
  <c r="X612" i="7"/>
  <c r="X613" i="7"/>
  <c r="X614" i="7"/>
  <c r="X615" i="7"/>
  <c r="X616" i="7"/>
  <c r="X617" i="7"/>
  <c r="X618" i="7"/>
  <c r="X619" i="7"/>
  <c r="X620" i="7"/>
  <c r="X621" i="7"/>
  <c r="X622" i="7"/>
  <c r="X623" i="7"/>
  <c r="X624" i="7"/>
  <c r="X625" i="7"/>
  <c r="X626" i="7"/>
  <c r="X627" i="7"/>
  <c r="X628" i="7"/>
  <c r="X629" i="7"/>
  <c r="X630" i="7"/>
  <c r="X631" i="7"/>
  <c r="X632" i="7"/>
  <c r="X633" i="7"/>
  <c r="X634" i="7"/>
  <c r="X635" i="7"/>
  <c r="X636" i="7"/>
  <c r="X637" i="7"/>
  <c r="X638" i="7"/>
  <c r="X639" i="7"/>
  <c r="X640" i="7"/>
  <c r="X641" i="7"/>
  <c r="X642" i="7"/>
  <c r="X643" i="7"/>
  <c r="X644" i="7"/>
  <c r="X645" i="7"/>
  <c r="X646" i="7"/>
  <c r="X647" i="7"/>
  <c r="X648" i="7"/>
  <c r="X649" i="7"/>
  <c r="X650" i="7"/>
  <c r="X651" i="7"/>
  <c r="X652" i="7"/>
  <c r="X653" i="7"/>
  <c r="X654" i="7"/>
  <c r="X655" i="7"/>
  <c r="X656" i="7"/>
  <c r="X657" i="7"/>
  <c r="X658" i="7"/>
  <c r="X659" i="7"/>
  <c r="X660" i="7"/>
  <c r="X661" i="7"/>
  <c r="X662" i="7"/>
  <c r="X663" i="7"/>
  <c r="X664" i="7"/>
  <c r="X665" i="7"/>
  <c r="X666" i="7"/>
  <c r="X667" i="7"/>
  <c r="X668" i="7"/>
  <c r="X669" i="7"/>
  <c r="X670" i="7"/>
  <c r="X671" i="7"/>
  <c r="X672" i="7"/>
  <c r="X673" i="7"/>
  <c r="X674" i="7"/>
  <c r="X675" i="7"/>
  <c r="X676" i="7"/>
  <c r="X677" i="7"/>
  <c r="X678" i="7"/>
  <c r="X679" i="7"/>
  <c r="X680" i="7"/>
  <c r="X681" i="7"/>
  <c r="X682" i="7"/>
  <c r="X683" i="7"/>
  <c r="X684" i="7"/>
  <c r="X685" i="7"/>
  <c r="X686" i="7"/>
  <c r="X687" i="7"/>
  <c r="X688" i="7"/>
  <c r="X689" i="7"/>
  <c r="X690" i="7"/>
  <c r="X691" i="7"/>
  <c r="X692" i="7"/>
  <c r="X693" i="7"/>
  <c r="X694" i="7"/>
  <c r="X695" i="7"/>
  <c r="X696" i="7"/>
  <c r="X697" i="7"/>
  <c r="X698" i="7"/>
  <c r="X699" i="7"/>
  <c r="X700" i="7"/>
  <c r="X701" i="7"/>
  <c r="X702" i="7"/>
  <c r="X703" i="7"/>
  <c r="X704" i="7"/>
  <c r="X705" i="7"/>
  <c r="X706" i="7"/>
  <c r="X707" i="7"/>
  <c r="X708" i="7"/>
  <c r="X709" i="7"/>
  <c r="X710" i="7"/>
  <c r="X711" i="7"/>
  <c r="X712" i="7"/>
  <c r="X713" i="7"/>
  <c r="X714" i="7"/>
  <c r="X715" i="7"/>
  <c r="X716" i="7"/>
  <c r="X717" i="7"/>
  <c r="X718" i="7"/>
  <c r="X719" i="7"/>
  <c r="X720" i="7"/>
  <c r="X721" i="7"/>
  <c r="X722" i="7"/>
  <c r="X723" i="7"/>
  <c r="X724" i="7"/>
  <c r="X725" i="7"/>
  <c r="X726" i="7"/>
  <c r="X727" i="7"/>
  <c r="X728" i="7"/>
  <c r="X729" i="7"/>
  <c r="X730" i="7"/>
  <c r="X731" i="7"/>
  <c r="X732" i="7"/>
  <c r="X733" i="7"/>
  <c r="X734" i="7"/>
  <c r="X735" i="7"/>
  <c r="X736" i="7"/>
  <c r="X737" i="7"/>
  <c r="X738" i="7"/>
  <c r="X739" i="7"/>
  <c r="X740" i="7"/>
  <c r="X741" i="7"/>
  <c r="X742" i="7"/>
  <c r="X743" i="7"/>
  <c r="X744" i="7"/>
  <c r="X745" i="7"/>
  <c r="X746" i="7"/>
  <c r="X747" i="7"/>
  <c r="X748" i="7"/>
  <c r="X749" i="7"/>
  <c r="X750" i="7"/>
  <c r="X751" i="7"/>
  <c r="X752" i="7"/>
  <c r="X753" i="7"/>
  <c r="X754" i="7"/>
  <c r="X755" i="7"/>
  <c r="X756" i="7"/>
  <c r="X757" i="7"/>
  <c r="X758" i="7"/>
  <c r="X759" i="7"/>
  <c r="X760" i="7"/>
  <c r="X761" i="7"/>
  <c r="X762" i="7"/>
  <c r="X763" i="7"/>
  <c r="X764" i="7"/>
  <c r="X765" i="7"/>
  <c r="X766" i="7"/>
  <c r="X767" i="7"/>
  <c r="X768" i="7"/>
  <c r="X769" i="7"/>
  <c r="X770" i="7"/>
  <c r="X771" i="7"/>
  <c r="X772" i="7"/>
  <c r="X773" i="7"/>
  <c r="X774" i="7"/>
  <c r="X775" i="7"/>
  <c r="X776" i="7"/>
  <c r="X777" i="7"/>
  <c r="X778" i="7"/>
  <c r="X779" i="7"/>
  <c r="X780" i="7"/>
  <c r="X781" i="7"/>
  <c r="X782" i="7"/>
  <c r="X783" i="7"/>
  <c r="X784" i="7"/>
  <c r="X785" i="7"/>
  <c r="X786" i="7"/>
  <c r="X787" i="7"/>
  <c r="X788" i="7"/>
  <c r="X789" i="7"/>
  <c r="X790" i="7"/>
  <c r="X791" i="7"/>
  <c r="X792" i="7"/>
  <c r="X793" i="7"/>
  <c r="X794" i="7"/>
  <c r="X795" i="7"/>
  <c r="X796" i="7"/>
  <c r="X797" i="7"/>
  <c r="X798" i="7"/>
  <c r="X799" i="7"/>
  <c r="X800" i="7"/>
  <c r="X801" i="7"/>
  <c r="X802" i="7"/>
  <c r="X803" i="7"/>
  <c r="X804" i="7"/>
  <c r="X805" i="7"/>
  <c r="X806" i="7"/>
  <c r="X807" i="7"/>
  <c r="X808" i="7"/>
  <c r="X809" i="7"/>
  <c r="X810" i="7"/>
  <c r="X811" i="7"/>
  <c r="X812" i="7"/>
  <c r="X813" i="7"/>
  <c r="X814" i="7"/>
  <c r="X815" i="7"/>
  <c r="X816" i="7"/>
  <c r="X817" i="7"/>
  <c r="X818" i="7"/>
  <c r="X819" i="7"/>
  <c r="X820" i="7"/>
  <c r="X821" i="7"/>
  <c r="X822" i="7"/>
  <c r="X823" i="7"/>
  <c r="X824" i="7"/>
  <c r="X825" i="7"/>
  <c r="X826" i="7"/>
  <c r="X827" i="7"/>
  <c r="X828" i="7"/>
  <c r="X829" i="7"/>
  <c r="X830" i="7"/>
  <c r="X831" i="7"/>
  <c r="X832" i="7"/>
  <c r="X833" i="7"/>
  <c r="X834" i="7"/>
  <c r="X835" i="7"/>
  <c r="X836" i="7"/>
  <c r="X837" i="7"/>
  <c r="X838" i="7"/>
  <c r="X839" i="7"/>
  <c r="X840" i="7"/>
  <c r="X841" i="7"/>
  <c r="X842" i="7"/>
  <c r="X843" i="7"/>
  <c r="X844" i="7"/>
  <c r="X845" i="7"/>
  <c r="X846" i="7"/>
  <c r="X847" i="7"/>
  <c r="X848" i="7"/>
  <c r="X849" i="7"/>
  <c r="X850" i="7"/>
  <c r="X851" i="7"/>
  <c r="X852" i="7"/>
  <c r="X853" i="7"/>
  <c r="X854" i="7"/>
  <c r="X855" i="7"/>
  <c r="X856" i="7"/>
  <c r="X857" i="7"/>
  <c r="X858" i="7"/>
  <c r="X859" i="7"/>
  <c r="X860" i="7"/>
  <c r="X861" i="7"/>
  <c r="X862" i="7"/>
  <c r="X863" i="7"/>
  <c r="X864" i="7"/>
  <c r="X865" i="7"/>
  <c r="X866" i="7"/>
  <c r="X867" i="7"/>
  <c r="X868" i="7"/>
  <c r="X869" i="7"/>
  <c r="X870" i="7"/>
  <c r="X871" i="7"/>
  <c r="X872" i="7"/>
  <c r="X873" i="7"/>
  <c r="X874" i="7"/>
  <c r="X875" i="7"/>
  <c r="X876" i="7"/>
  <c r="X877" i="7"/>
  <c r="X878" i="7"/>
  <c r="X879" i="7"/>
  <c r="X880" i="7"/>
  <c r="X881" i="7"/>
  <c r="X882" i="7"/>
  <c r="X883" i="7"/>
  <c r="X884" i="7"/>
  <c r="X885" i="7"/>
  <c r="X886" i="7"/>
  <c r="X887" i="7"/>
  <c r="X888" i="7"/>
  <c r="X889" i="7"/>
  <c r="X890" i="7"/>
  <c r="X891" i="7"/>
  <c r="X892" i="7"/>
  <c r="X893" i="7"/>
  <c r="X894" i="7"/>
  <c r="X895" i="7"/>
  <c r="X896" i="7"/>
  <c r="X897" i="7"/>
  <c r="X898" i="7"/>
  <c r="X899" i="7"/>
  <c r="X900" i="7"/>
  <c r="X901" i="7"/>
  <c r="X902" i="7"/>
  <c r="X903" i="7"/>
  <c r="X904" i="7"/>
  <c r="X905" i="7"/>
  <c r="X906" i="7"/>
  <c r="X907" i="7"/>
  <c r="X908" i="7"/>
  <c r="X909" i="7"/>
  <c r="X910" i="7"/>
  <c r="X911" i="7"/>
  <c r="X912" i="7"/>
  <c r="X913" i="7"/>
  <c r="X914" i="7"/>
  <c r="X915" i="7"/>
  <c r="X916" i="7"/>
  <c r="X917" i="7"/>
  <c r="X918" i="7"/>
  <c r="X919" i="7"/>
  <c r="X920" i="7"/>
  <c r="X921" i="7"/>
  <c r="X922" i="7"/>
  <c r="X923" i="7"/>
  <c r="X924" i="7"/>
  <c r="X925" i="7"/>
  <c r="X926" i="7"/>
  <c r="X927" i="7"/>
  <c r="X928" i="7"/>
  <c r="X929" i="7"/>
  <c r="X930" i="7"/>
  <c r="X931" i="7"/>
  <c r="X932" i="7"/>
  <c r="X933" i="7"/>
  <c r="X934" i="7"/>
  <c r="X935" i="7"/>
  <c r="X936" i="7"/>
  <c r="X937" i="7"/>
  <c r="X938" i="7"/>
  <c r="X939" i="7"/>
  <c r="X940" i="7"/>
  <c r="X941" i="7"/>
  <c r="X942" i="7"/>
  <c r="X943" i="7"/>
  <c r="X944" i="7"/>
  <c r="X945" i="7"/>
  <c r="X946" i="7"/>
  <c r="X947" i="7"/>
  <c r="X948" i="7"/>
  <c r="X949" i="7"/>
  <c r="X950" i="7"/>
  <c r="X951" i="7"/>
  <c r="X952" i="7"/>
  <c r="X953" i="7"/>
  <c r="X954" i="7"/>
  <c r="X955" i="7"/>
  <c r="X956" i="7"/>
  <c r="X957" i="7"/>
  <c r="X958" i="7"/>
  <c r="X959" i="7"/>
  <c r="X960" i="7"/>
  <c r="X961" i="7"/>
  <c r="X962" i="7"/>
  <c r="X963" i="7"/>
  <c r="X964" i="7"/>
  <c r="X965" i="7"/>
  <c r="X966" i="7"/>
  <c r="X967" i="7"/>
  <c r="X968" i="7"/>
  <c r="X969" i="7"/>
  <c r="X970" i="7"/>
  <c r="X971" i="7"/>
  <c r="X972" i="7"/>
  <c r="X973" i="7"/>
  <c r="X974" i="7"/>
  <c r="X975" i="7"/>
  <c r="X976" i="7"/>
  <c r="X977" i="7"/>
  <c r="X978" i="7"/>
  <c r="X979" i="7"/>
  <c r="X980" i="7"/>
  <c r="X981" i="7"/>
  <c r="X982" i="7"/>
  <c r="X983" i="7"/>
  <c r="X984" i="7"/>
  <c r="X985" i="7"/>
  <c r="X986" i="7"/>
  <c r="X987" i="7"/>
  <c r="X988" i="7"/>
  <c r="X989" i="7"/>
  <c r="X990" i="7"/>
  <c r="X991" i="7"/>
  <c r="X992" i="7"/>
  <c r="X993" i="7"/>
  <c r="X994" i="7"/>
  <c r="X995" i="7"/>
  <c r="X996" i="7"/>
  <c r="X997" i="7"/>
  <c r="X998" i="7"/>
  <c r="X999" i="7"/>
  <c r="X1000" i="7"/>
  <c r="X1001" i="7"/>
  <c r="X1002" i="7"/>
  <c r="X1003" i="7"/>
  <c r="Y1003" i="7"/>
  <c r="Y1002" i="7"/>
  <c r="Y1001" i="7"/>
  <c r="Y1000" i="7"/>
  <c r="Y999" i="7"/>
  <c r="Y998" i="7"/>
  <c r="Y997" i="7"/>
  <c r="Y996" i="7"/>
  <c r="Y995" i="7"/>
  <c r="Y994" i="7"/>
  <c r="Y993" i="7"/>
  <c r="Y992" i="7"/>
  <c r="Y991" i="7"/>
  <c r="Y990" i="7"/>
  <c r="Y989" i="7"/>
  <c r="Y988" i="7"/>
  <c r="Y987" i="7"/>
  <c r="Y986" i="7"/>
  <c r="Y985" i="7"/>
  <c r="Y984" i="7"/>
  <c r="Y983" i="7"/>
  <c r="Y982" i="7"/>
  <c r="Y981" i="7"/>
  <c r="Y980" i="7"/>
  <c r="Y979" i="7"/>
  <c r="Y978" i="7"/>
  <c r="Y977" i="7"/>
  <c r="Y976" i="7"/>
  <c r="Y975" i="7"/>
  <c r="Y974" i="7"/>
  <c r="Y973" i="7"/>
  <c r="Y972" i="7"/>
  <c r="Y971" i="7"/>
  <c r="Y970" i="7"/>
  <c r="Y969" i="7"/>
  <c r="Y968" i="7"/>
  <c r="Y967" i="7"/>
  <c r="Y966" i="7"/>
  <c r="Y965" i="7"/>
  <c r="Y964" i="7"/>
  <c r="Y963" i="7"/>
  <c r="Y962" i="7"/>
  <c r="Y961" i="7"/>
  <c r="Y960" i="7"/>
  <c r="Y959" i="7"/>
  <c r="Y958" i="7"/>
  <c r="Y957" i="7"/>
  <c r="Y956" i="7"/>
  <c r="Y955" i="7"/>
  <c r="Y954" i="7"/>
  <c r="Y953" i="7"/>
  <c r="Y952" i="7"/>
  <c r="Y951" i="7"/>
  <c r="Y950" i="7"/>
  <c r="Y949" i="7"/>
  <c r="Y948" i="7"/>
  <c r="Y947" i="7"/>
  <c r="Y946" i="7"/>
  <c r="Y945" i="7"/>
  <c r="Y944" i="7"/>
  <c r="Y943" i="7"/>
  <c r="Y942" i="7"/>
  <c r="Y941" i="7"/>
  <c r="Y940" i="7"/>
  <c r="Y939" i="7"/>
  <c r="Y938" i="7"/>
  <c r="Y937" i="7"/>
  <c r="Y936" i="7"/>
  <c r="Y935" i="7"/>
  <c r="Y934" i="7"/>
  <c r="Y933" i="7"/>
  <c r="Y932" i="7"/>
  <c r="Y931" i="7"/>
  <c r="Y930" i="7"/>
  <c r="Y929" i="7"/>
  <c r="Y928" i="7"/>
  <c r="Y927" i="7"/>
  <c r="Y926" i="7"/>
  <c r="Y925" i="7"/>
  <c r="Y924" i="7"/>
  <c r="Y923" i="7"/>
  <c r="Y922" i="7"/>
  <c r="Y921" i="7"/>
  <c r="Y920" i="7"/>
  <c r="Y919" i="7"/>
  <c r="Y918" i="7"/>
  <c r="Y917" i="7"/>
  <c r="Y916" i="7"/>
  <c r="Y915" i="7"/>
  <c r="Y914" i="7"/>
  <c r="Y913" i="7"/>
  <c r="Y912" i="7"/>
  <c r="Y911" i="7"/>
  <c r="Y910" i="7"/>
  <c r="Y909" i="7"/>
  <c r="Y908" i="7"/>
  <c r="Y907" i="7"/>
  <c r="Y906" i="7"/>
  <c r="Y905" i="7"/>
  <c r="Y904" i="7"/>
  <c r="Y903" i="7"/>
  <c r="Y902" i="7"/>
  <c r="Y901" i="7"/>
  <c r="Y900" i="7"/>
  <c r="Y899" i="7"/>
  <c r="Y898" i="7"/>
  <c r="Y897" i="7"/>
  <c r="Y896" i="7"/>
  <c r="Y895" i="7"/>
  <c r="Y894" i="7"/>
  <c r="Y893" i="7"/>
  <c r="Y892" i="7"/>
  <c r="Y891" i="7"/>
  <c r="Y890" i="7"/>
  <c r="Y889" i="7"/>
  <c r="Y888" i="7"/>
  <c r="Y887" i="7"/>
  <c r="Y886" i="7"/>
  <c r="Y885" i="7"/>
  <c r="Y884" i="7"/>
  <c r="Y883" i="7"/>
  <c r="Y882" i="7"/>
  <c r="Y881" i="7"/>
  <c r="Y880" i="7"/>
  <c r="Y879" i="7"/>
  <c r="Y878" i="7"/>
  <c r="Y877" i="7"/>
  <c r="Y876" i="7"/>
  <c r="Y875" i="7"/>
  <c r="Y874" i="7"/>
  <c r="Y873" i="7"/>
  <c r="Y872" i="7"/>
  <c r="Y871" i="7"/>
  <c r="Y870" i="7"/>
  <c r="Y869" i="7"/>
  <c r="Y868" i="7"/>
  <c r="Y867" i="7"/>
  <c r="Y866" i="7"/>
  <c r="Y865" i="7"/>
  <c r="Y864" i="7"/>
  <c r="Y863" i="7"/>
  <c r="Y862" i="7"/>
  <c r="Y861" i="7"/>
  <c r="Y860" i="7"/>
  <c r="Y859" i="7"/>
  <c r="Y858" i="7"/>
  <c r="Y857" i="7"/>
  <c r="Y856" i="7"/>
  <c r="Y855" i="7"/>
  <c r="Y854" i="7"/>
  <c r="Y853" i="7"/>
  <c r="Y852" i="7"/>
  <c r="Y851" i="7"/>
  <c r="Y850" i="7"/>
  <c r="Y849" i="7"/>
  <c r="Y848" i="7"/>
  <c r="Y847" i="7"/>
  <c r="Y846" i="7"/>
  <c r="Y845" i="7"/>
  <c r="Y844" i="7"/>
  <c r="Y843" i="7"/>
  <c r="Y842" i="7"/>
  <c r="Y841" i="7"/>
  <c r="Y840" i="7"/>
  <c r="Y839" i="7"/>
  <c r="Y838" i="7"/>
  <c r="Y837" i="7"/>
  <c r="Y836" i="7"/>
  <c r="Y835" i="7"/>
  <c r="Y834" i="7"/>
  <c r="Y833" i="7"/>
  <c r="Y832" i="7"/>
  <c r="Y831" i="7"/>
  <c r="Y830" i="7"/>
  <c r="Y829" i="7"/>
  <c r="Y828" i="7"/>
  <c r="Y827" i="7"/>
  <c r="Y826" i="7"/>
  <c r="Y825" i="7"/>
  <c r="Y824" i="7"/>
  <c r="Y823" i="7"/>
  <c r="Y822" i="7"/>
  <c r="Y821" i="7"/>
  <c r="Y820" i="7"/>
  <c r="Y819" i="7"/>
  <c r="Y818" i="7"/>
  <c r="Y817" i="7"/>
  <c r="Y816" i="7"/>
  <c r="Y815" i="7"/>
  <c r="Y814" i="7"/>
  <c r="Y813" i="7"/>
  <c r="Y812" i="7"/>
  <c r="Y811" i="7"/>
  <c r="Y810" i="7"/>
  <c r="Y809" i="7"/>
  <c r="Y808" i="7"/>
  <c r="Y807" i="7"/>
  <c r="Y806" i="7"/>
  <c r="Y805" i="7"/>
  <c r="Y804" i="7"/>
  <c r="Y803" i="7"/>
  <c r="Y802" i="7"/>
  <c r="Y801" i="7"/>
  <c r="Y800" i="7"/>
  <c r="Y799" i="7"/>
  <c r="Y798" i="7"/>
  <c r="Y797" i="7"/>
  <c r="Y796" i="7"/>
  <c r="Y795" i="7"/>
  <c r="Y794" i="7"/>
  <c r="Y793" i="7"/>
  <c r="Y792" i="7"/>
  <c r="Y791" i="7"/>
  <c r="Y790" i="7"/>
  <c r="Y789" i="7"/>
  <c r="Y788" i="7"/>
  <c r="Y787" i="7"/>
  <c r="Y786" i="7"/>
  <c r="Y785" i="7"/>
  <c r="Y784" i="7"/>
  <c r="Y783" i="7"/>
  <c r="Y782" i="7"/>
  <c r="Y781" i="7"/>
  <c r="Y780" i="7"/>
  <c r="Y779" i="7"/>
  <c r="Y778" i="7"/>
  <c r="Y777" i="7"/>
  <c r="Y776" i="7"/>
  <c r="Y775" i="7"/>
  <c r="Y774" i="7"/>
  <c r="Y773" i="7"/>
  <c r="Y772" i="7"/>
  <c r="Y771" i="7"/>
  <c r="Y770" i="7"/>
  <c r="Y769" i="7"/>
  <c r="Y768" i="7"/>
  <c r="Y767" i="7"/>
  <c r="Y766" i="7"/>
  <c r="Y765" i="7"/>
  <c r="Y764" i="7"/>
  <c r="Y763" i="7"/>
  <c r="Y762" i="7"/>
  <c r="Y761" i="7"/>
  <c r="Y760" i="7"/>
  <c r="Y759" i="7"/>
  <c r="Y758" i="7"/>
  <c r="Y757" i="7"/>
  <c r="Y756" i="7"/>
  <c r="Y755" i="7"/>
  <c r="Y754" i="7"/>
  <c r="Y753" i="7"/>
  <c r="Y752" i="7"/>
  <c r="Y751" i="7"/>
  <c r="Y750" i="7"/>
  <c r="Y749" i="7"/>
  <c r="Y748" i="7"/>
  <c r="Y747" i="7"/>
  <c r="Y746" i="7"/>
  <c r="Y745" i="7"/>
  <c r="Y744" i="7"/>
  <c r="Y743" i="7"/>
  <c r="Y742" i="7"/>
  <c r="Y741" i="7"/>
  <c r="Y740" i="7"/>
  <c r="Y739" i="7"/>
  <c r="Y738" i="7"/>
  <c r="Y737" i="7"/>
  <c r="Y736" i="7"/>
  <c r="Y735" i="7"/>
  <c r="Y734" i="7"/>
  <c r="Y733" i="7"/>
  <c r="Y732" i="7"/>
  <c r="Y731" i="7"/>
  <c r="Y730" i="7"/>
  <c r="Y729" i="7"/>
  <c r="Y728" i="7"/>
  <c r="Y727" i="7"/>
  <c r="Y726" i="7"/>
  <c r="Y725" i="7"/>
  <c r="Y724" i="7"/>
  <c r="Y723" i="7"/>
  <c r="Y722" i="7"/>
  <c r="Y721" i="7"/>
  <c r="Y720" i="7"/>
  <c r="Y719" i="7"/>
  <c r="Y718" i="7"/>
  <c r="Y717" i="7"/>
  <c r="Y716" i="7"/>
  <c r="Y715" i="7"/>
  <c r="Y714" i="7"/>
  <c r="Y713" i="7"/>
  <c r="Y712" i="7"/>
  <c r="Y711" i="7"/>
  <c r="Y710" i="7"/>
  <c r="Y709" i="7"/>
  <c r="Y708" i="7"/>
  <c r="Y707" i="7"/>
  <c r="Y706" i="7"/>
  <c r="Y705" i="7"/>
  <c r="Y704" i="7"/>
  <c r="Y703" i="7"/>
  <c r="Y702" i="7"/>
  <c r="Y701" i="7"/>
  <c r="Y700" i="7"/>
  <c r="Y699" i="7"/>
  <c r="Y698" i="7"/>
  <c r="Y697" i="7"/>
  <c r="Y696" i="7"/>
  <c r="Y695" i="7"/>
  <c r="Y694" i="7"/>
  <c r="Y693" i="7"/>
  <c r="Y692" i="7"/>
  <c r="Y691" i="7"/>
  <c r="Y690" i="7"/>
  <c r="Y689" i="7"/>
  <c r="Y688" i="7"/>
  <c r="Y687" i="7"/>
  <c r="Y686" i="7"/>
  <c r="Y685" i="7"/>
  <c r="Y684" i="7"/>
  <c r="Y683" i="7"/>
  <c r="Y682" i="7"/>
  <c r="Y681" i="7"/>
  <c r="Y680" i="7"/>
  <c r="Y679" i="7"/>
  <c r="Y678" i="7"/>
  <c r="Y677" i="7"/>
  <c r="Y676" i="7"/>
  <c r="Y675" i="7"/>
  <c r="Y674" i="7"/>
  <c r="Y673" i="7"/>
  <c r="Y672" i="7"/>
  <c r="Y671" i="7"/>
  <c r="Y670" i="7"/>
  <c r="Y669" i="7"/>
  <c r="Y668" i="7"/>
  <c r="Y667" i="7"/>
  <c r="Y666" i="7"/>
  <c r="Y665" i="7"/>
  <c r="Y664" i="7"/>
  <c r="Y663" i="7"/>
  <c r="Y662" i="7"/>
  <c r="Y661" i="7"/>
  <c r="Y660" i="7"/>
  <c r="Y659" i="7"/>
  <c r="Y658" i="7"/>
  <c r="Y657" i="7"/>
  <c r="Y656" i="7"/>
  <c r="Y655" i="7"/>
  <c r="Y654" i="7"/>
  <c r="Y653" i="7"/>
  <c r="Y652" i="7"/>
  <c r="Y651" i="7"/>
  <c r="Y650" i="7"/>
  <c r="Y649" i="7"/>
  <c r="Y648" i="7"/>
  <c r="Y647" i="7"/>
  <c r="Y646" i="7"/>
  <c r="Y645" i="7"/>
  <c r="Y644" i="7"/>
  <c r="Y643" i="7"/>
  <c r="Y642" i="7"/>
  <c r="Y641" i="7"/>
  <c r="Y640" i="7"/>
  <c r="Y639" i="7"/>
  <c r="Y638" i="7"/>
  <c r="Y637" i="7"/>
  <c r="Y636" i="7"/>
  <c r="Y635" i="7"/>
  <c r="Y634" i="7"/>
  <c r="Y633" i="7"/>
  <c r="Y632" i="7"/>
  <c r="Y631" i="7"/>
  <c r="Y630" i="7"/>
  <c r="Y629" i="7"/>
  <c r="Y628" i="7"/>
  <c r="Y627" i="7"/>
  <c r="Y626" i="7"/>
  <c r="Y625" i="7"/>
  <c r="Y624" i="7"/>
  <c r="Y623" i="7"/>
  <c r="Y622" i="7"/>
  <c r="Y621" i="7"/>
  <c r="Y620" i="7"/>
  <c r="Y619" i="7"/>
  <c r="Y618" i="7"/>
  <c r="Y617" i="7"/>
  <c r="Y616" i="7"/>
  <c r="Y615" i="7"/>
  <c r="Y614" i="7"/>
  <c r="Y613" i="7"/>
  <c r="Y612" i="7"/>
  <c r="Y611" i="7"/>
  <c r="Y610" i="7"/>
  <c r="Y609" i="7"/>
  <c r="Y608" i="7"/>
  <c r="Y607" i="7"/>
  <c r="Y606" i="7"/>
  <c r="Y605" i="7"/>
  <c r="Y604" i="7"/>
  <c r="Y603" i="7"/>
  <c r="Y602" i="7"/>
  <c r="Y601" i="7"/>
  <c r="Y600" i="7"/>
  <c r="Y599" i="7"/>
  <c r="Y598" i="7"/>
  <c r="Y597" i="7"/>
  <c r="Y596" i="7"/>
  <c r="Y595" i="7"/>
  <c r="Y594" i="7"/>
  <c r="Y593" i="7"/>
  <c r="Y592" i="7"/>
  <c r="Y591" i="7"/>
  <c r="Y590" i="7"/>
  <c r="Y589" i="7"/>
  <c r="Y588" i="7"/>
  <c r="Y587" i="7"/>
  <c r="Y586" i="7"/>
  <c r="Y585" i="7"/>
  <c r="Y584" i="7"/>
  <c r="Y583" i="7"/>
  <c r="Y582" i="7"/>
  <c r="Y581" i="7"/>
  <c r="Y580" i="7"/>
  <c r="Y579" i="7"/>
  <c r="Y578" i="7"/>
  <c r="Y577" i="7"/>
  <c r="Y576" i="7"/>
  <c r="Y575" i="7"/>
  <c r="Y574" i="7"/>
  <c r="Y573" i="7"/>
  <c r="Y572" i="7"/>
  <c r="Y571" i="7"/>
  <c r="Y570" i="7"/>
  <c r="Y569" i="7"/>
  <c r="Y568" i="7"/>
  <c r="Y567" i="7"/>
  <c r="Y566" i="7"/>
  <c r="Y565" i="7"/>
  <c r="Y564" i="7"/>
  <c r="Y563" i="7"/>
  <c r="Y562" i="7"/>
  <c r="Y561" i="7"/>
  <c r="Y560" i="7"/>
  <c r="Y559" i="7"/>
  <c r="Y558" i="7"/>
  <c r="Y557" i="7"/>
  <c r="Y556" i="7"/>
  <c r="Y555" i="7"/>
  <c r="Y554" i="7"/>
  <c r="Y553" i="7"/>
  <c r="Y552" i="7"/>
  <c r="Y551" i="7"/>
  <c r="Y550" i="7"/>
  <c r="Y549" i="7"/>
  <c r="Y548" i="7"/>
  <c r="Y547" i="7"/>
  <c r="Y546" i="7"/>
  <c r="Y545" i="7"/>
  <c r="Y544" i="7"/>
  <c r="Y543" i="7"/>
  <c r="Y542" i="7"/>
  <c r="Y541" i="7"/>
  <c r="Y540" i="7"/>
  <c r="Y539" i="7"/>
  <c r="Y538" i="7"/>
  <c r="Y537" i="7"/>
  <c r="Y536" i="7"/>
  <c r="Y535" i="7"/>
  <c r="Y534" i="7"/>
  <c r="Y533" i="7"/>
  <c r="Y532" i="7"/>
  <c r="Y531" i="7"/>
  <c r="Y530" i="7"/>
  <c r="Y529" i="7"/>
  <c r="Y528" i="7"/>
  <c r="Y527" i="7"/>
  <c r="Y526" i="7"/>
  <c r="Y525" i="7"/>
  <c r="Y524" i="7"/>
  <c r="Y523" i="7"/>
  <c r="Y522" i="7"/>
  <c r="Y521" i="7"/>
  <c r="Y520" i="7"/>
  <c r="Y519" i="7"/>
  <c r="Y518" i="7"/>
  <c r="Y517" i="7"/>
  <c r="Y516" i="7"/>
  <c r="Y515" i="7"/>
  <c r="Y514" i="7"/>
  <c r="Y513" i="7"/>
  <c r="Y512" i="7"/>
  <c r="Y511" i="7"/>
  <c r="Y510" i="7"/>
  <c r="Y509" i="7"/>
  <c r="Y508" i="7"/>
  <c r="Y507" i="7"/>
  <c r="Y506" i="7"/>
  <c r="Y505" i="7"/>
  <c r="Y504" i="7"/>
  <c r="Y503" i="7"/>
  <c r="Y502" i="7"/>
  <c r="Y501" i="7"/>
  <c r="Y500" i="7"/>
  <c r="Y499" i="7"/>
  <c r="Y498" i="7"/>
  <c r="Y497" i="7"/>
  <c r="Y496" i="7"/>
  <c r="Y495" i="7"/>
  <c r="Y494" i="7"/>
  <c r="Y493" i="7"/>
  <c r="Y492" i="7"/>
  <c r="Y491" i="7"/>
  <c r="Y490" i="7"/>
  <c r="Y489" i="7"/>
  <c r="Y488" i="7"/>
  <c r="Y487" i="7"/>
  <c r="Y486" i="7"/>
  <c r="Y485" i="7"/>
  <c r="Y484" i="7"/>
  <c r="Y483" i="7"/>
  <c r="Y482" i="7"/>
  <c r="Y481" i="7"/>
  <c r="Y480" i="7"/>
  <c r="Y479" i="7"/>
  <c r="Y478" i="7"/>
  <c r="Y477" i="7"/>
  <c r="Y476" i="7"/>
  <c r="Y475" i="7"/>
  <c r="Y474" i="7"/>
  <c r="Y473" i="7"/>
  <c r="Y472" i="7"/>
  <c r="Y471" i="7"/>
  <c r="Y470" i="7"/>
  <c r="Y469" i="7"/>
  <c r="Y468" i="7"/>
  <c r="Y467" i="7"/>
  <c r="Y466" i="7"/>
  <c r="Y465" i="7"/>
  <c r="Y464" i="7"/>
  <c r="Y463" i="7"/>
  <c r="Y462" i="7"/>
  <c r="Y461" i="7"/>
  <c r="Y460" i="7"/>
  <c r="Y459" i="7"/>
  <c r="Y458" i="7"/>
  <c r="Y457" i="7"/>
  <c r="Y456" i="7"/>
  <c r="Y455" i="7"/>
  <c r="Y454" i="7"/>
  <c r="Y453" i="7"/>
  <c r="Y452" i="7"/>
  <c r="Y451" i="7"/>
  <c r="Y450" i="7"/>
  <c r="Y449" i="7"/>
  <c r="Y448" i="7"/>
  <c r="Y447" i="7"/>
  <c r="Y446" i="7"/>
  <c r="Y445" i="7"/>
  <c r="Y444" i="7"/>
  <c r="Y443" i="7"/>
  <c r="Y442" i="7"/>
  <c r="Y441" i="7"/>
  <c r="Y440" i="7"/>
  <c r="Y439" i="7"/>
  <c r="Y438" i="7"/>
  <c r="Y437" i="7"/>
  <c r="Y436" i="7"/>
  <c r="Y435" i="7"/>
  <c r="Y434" i="7"/>
  <c r="Y433" i="7"/>
  <c r="Y432" i="7"/>
  <c r="Y431" i="7"/>
  <c r="Y430" i="7"/>
  <c r="Y429" i="7"/>
  <c r="Y428" i="7"/>
  <c r="Y427" i="7"/>
  <c r="Y426" i="7"/>
  <c r="Y425" i="7"/>
  <c r="Y424" i="7"/>
  <c r="Y423" i="7"/>
  <c r="Y422" i="7"/>
  <c r="Y421" i="7"/>
  <c r="Y420" i="7"/>
  <c r="Y419" i="7"/>
  <c r="Y418" i="7"/>
  <c r="Y417" i="7"/>
  <c r="Y416" i="7"/>
  <c r="Y415" i="7"/>
  <c r="Y414" i="7"/>
  <c r="Y413" i="7"/>
  <c r="Y412" i="7"/>
  <c r="Y411" i="7"/>
  <c r="Y410" i="7"/>
  <c r="Y409" i="7"/>
  <c r="Y408" i="7"/>
  <c r="Y407" i="7"/>
  <c r="Y406" i="7"/>
  <c r="Y405" i="7"/>
  <c r="Y404" i="7"/>
  <c r="Y403" i="7"/>
  <c r="Y402" i="7"/>
  <c r="Y401" i="7"/>
  <c r="Y400" i="7"/>
  <c r="Y399" i="7"/>
  <c r="Y398" i="7"/>
  <c r="Y397" i="7"/>
  <c r="Y396" i="7"/>
  <c r="Y395" i="7"/>
  <c r="Y394" i="7"/>
  <c r="Y393" i="7"/>
  <c r="Y392" i="7"/>
  <c r="Y391" i="7"/>
  <c r="Y390" i="7"/>
  <c r="Y389" i="7"/>
  <c r="Y388" i="7"/>
  <c r="Y387" i="7"/>
  <c r="Y386" i="7"/>
  <c r="Y385" i="7"/>
  <c r="Y384" i="7"/>
  <c r="Y383" i="7"/>
  <c r="Y382" i="7"/>
  <c r="Y381" i="7"/>
  <c r="Y380" i="7"/>
  <c r="Y379" i="7"/>
  <c r="Y378" i="7"/>
  <c r="Y377" i="7"/>
  <c r="Y376" i="7"/>
  <c r="Y375" i="7"/>
  <c r="Y374" i="7"/>
  <c r="Y373" i="7"/>
  <c r="Y372" i="7"/>
  <c r="Y371" i="7"/>
  <c r="Y370" i="7"/>
  <c r="Y369" i="7"/>
  <c r="Y368" i="7"/>
  <c r="Y367" i="7"/>
  <c r="Y366" i="7"/>
  <c r="Y365" i="7"/>
  <c r="Y364" i="7"/>
  <c r="Y363" i="7"/>
  <c r="Y362" i="7"/>
  <c r="Y361" i="7"/>
  <c r="Y360" i="7"/>
  <c r="Y359" i="7"/>
  <c r="Y358" i="7"/>
  <c r="Y357" i="7"/>
  <c r="Y356" i="7"/>
  <c r="Y355" i="7"/>
  <c r="Y354" i="7"/>
  <c r="Y353" i="7"/>
  <c r="Y352" i="7"/>
  <c r="Y351" i="7"/>
  <c r="Y350" i="7"/>
  <c r="Y349" i="7"/>
  <c r="Y348" i="7"/>
  <c r="Y347" i="7"/>
  <c r="Y346" i="7"/>
  <c r="Y345" i="7"/>
  <c r="Y344" i="7"/>
  <c r="Y343" i="7"/>
  <c r="Y342" i="7"/>
  <c r="Y341" i="7"/>
  <c r="Y340" i="7"/>
  <c r="Y339" i="7"/>
  <c r="Y338" i="7"/>
  <c r="Y337" i="7"/>
  <c r="Y336" i="7"/>
  <c r="Y335" i="7"/>
  <c r="Y334" i="7"/>
  <c r="Y333" i="7"/>
  <c r="Y332" i="7"/>
  <c r="Y331" i="7"/>
  <c r="Y330" i="7"/>
  <c r="Y329" i="7"/>
  <c r="Y328" i="7"/>
  <c r="Y327" i="7"/>
  <c r="Y326" i="7"/>
  <c r="Y325" i="7"/>
  <c r="Y324" i="7"/>
  <c r="Y323" i="7"/>
  <c r="Y322" i="7"/>
  <c r="Y321" i="7"/>
  <c r="Y320" i="7"/>
  <c r="Y319" i="7"/>
  <c r="Y318" i="7"/>
  <c r="Y317" i="7"/>
  <c r="Y316" i="7"/>
  <c r="Y315" i="7"/>
  <c r="Y314" i="7"/>
  <c r="Y313" i="7"/>
  <c r="Y312" i="7"/>
  <c r="Y311" i="7"/>
  <c r="Y310" i="7"/>
  <c r="Y309" i="7"/>
  <c r="Y308" i="7"/>
  <c r="Y307" i="7"/>
  <c r="Y306" i="7"/>
  <c r="Y305" i="7"/>
  <c r="Y304" i="7"/>
  <c r="Y303" i="7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Y284" i="7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B7" i="7"/>
  <c r="B8" i="7"/>
  <c r="E11" i="7"/>
  <c r="E10" i="7"/>
  <c r="E9" i="7"/>
  <c r="E8" i="7"/>
  <c r="E7" i="7"/>
  <c r="Y3" i="4"/>
  <c r="Z3" i="4"/>
  <c r="Y4" i="4"/>
  <c r="Z4" i="4"/>
  <c r="Y5" i="4"/>
  <c r="Z5" i="4"/>
  <c r="Y6" i="4"/>
  <c r="Z6" i="4"/>
  <c r="B7" i="4"/>
  <c r="E7" i="4"/>
  <c r="H7" i="4"/>
  <c r="Y7" i="4"/>
  <c r="Z7" i="4"/>
  <c r="B8" i="4"/>
  <c r="E8" i="4"/>
  <c r="H8" i="4"/>
  <c r="Y8" i="4"/>
  <c r="Z8" i="4"/>
  <c r="E9" i="4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Y26" i="4"/>
  <c r="Z26" i="4"/>
  <c r="Y27" i="4"/>
  <c r="Z27" i="4"/>
  <c r="Y28" i="4"/>
  <c r="Z28" i="4"/>
  <c r="Y29" i="4"/>
  <c r="Z29" i="4"/>
  <c r="Y30" i="4"/>
  <c r="Z30" i="4"/>
  <c r="Y31" i="4"/>
  <c r="Z31" i="4"/>
  <c r="Y32" i="4"/>
  <c r="Z32" i="4"/>
  <c r="Y33" i="4"/>
  <c r="Z33" i="4"/>
  <c r="Y34" i="4"/>
  <c r="Z34" i="4"/>
  <c r="Y35" i="4"/>
  <c r="Z35" i="4"/>
  <c r="Y36" i="4"/>
  <c r="Z36" i="4"/>
  <c r="Y37" i="4"/>
  <c r="Z37" i="4"/>
  <c r="Y38" i="4"/>
  <c r="Z38" i="4"/>
  <c r="Y39" i="4"/>
  <c r="Z39" i="4"/>
  <c r="Y40" i="4"/>
  <c r="Z40" i="4"/>
  <c r="Y41" i="4"/>
  <c r="Z41" i="4"/>
  <c r="Y42" i="4"/>
  <c r="Z42" i="4"/>
  <c r="Y43" i="4"/>
  <c r="Z43" i="4"/>
  <c r="Y44" i="4"/>
  <c r="Z44" i="4"/>
  <c r="Y45" i="4"/>
  <c r="Z45" i="4"/>
  <c r="Y46" i="4"/>
  <c r="Z46" i="4"/>
  <c r="Y47" i="4"/>
  <c r="Z47" i="4"/>
  <c r="Y48" i="4"/>
  <c r="Z48" i="4"/>
  <c r="Y49" i="4"/>
  <c r="Z49" i="4"/>
  <c r="Y50" i="4"/>
  <c r="Z50" i="4"/>
  <c r="Y51" i="4"/>
  <c r="Z51" i="4"/>
  <c r="Y52" i="4"/>
  <c r="Z52" i="4"/>
  <c r="Y53" i="4"/>
  <c r="Z53" i="4"/>
  <c r="Y54" i="4"/>
  <c r="Z54" i="4"/>
  <c r="Y55" i="4"/>
  <c r="Z55" i="4"/>
  <c r="Y56" i="4"/>
  <c r="Z56" i="4"/>
  <c r="Y57" i="4"/>
  <c r="Z57" i="4"/>
  <c r="Y58" i="4"/>
  <c r="Z58" i="4"/>
  <c r="Y59" i="4"/>
  <c r="Z59" i="4"/>
  <c r="Y60" i="4"/>
  <c r="Z60" i="4"/>
  <c r="Y61" i="4"/>
  <c r="Z61" i="4"/>
  <c r="Y62" i="4"/>
  <c r="Z62" i="4"/>
  <c r="Y63" i="4"/>
  <c r="Z63" i="4"/>
  <c r="Y64" i="4"/>
  <c r="Z64" i="4"/>
  <c r="Y65" i="4"/>
  <c r="Z65" i="4"/>
  <c r="Y66" i="4"/>
  <c r="Z66" i="4"/>
  <c r="Y67" i="4"/>
  <c r="Z67" i="4"/>
  <c r="Y68" i="4"/>
  <c r="Z68" i="4"/>
  <c r="Y69" i="4"/>
  <c r="Z69" i="4"/>
  <c r="Y70" i="4"/>
  <c r="Z70" i="4"/>
  <c r="Y71" i="4"/>
  <c r="Z71" i="4"/>
  <c r="Y72" i="4"/>
  <c r="Z72" i="4"/>
  <c r="Y73" i="4"/>
  <c r="Z73" i="4"/>
  <c r="Y74" i="4"/>
  <c r="Z74" i="4"/>
  <c r="Y75" i="4"/>
  <c r="Z75" i="4"/>
  <c r="Y76" i="4"/>
  <c r="Z76" i="4"/>
  <c r="Y77" i="4"/>
  <c r="Z77" i="4"/>
  <c r="Y78" i="4"/>
  <c r="Z78" i="4"/>
  <c r="Y79" i="4"/>
  <c r="Z79" i="4"/>
  <c r="Y80" i="4"/>
  <c r="Z80" i="4"/>
  <c r="Y81" i="4"/>
  <c r="Z81" i="4"/>
  <c r="Y82" i="4"/>
  <c r="Z82" i="4"/>
  <c r="Y83" i="4"/>
  <c r="Z83" i="4"/>
  <c r="Y84" i="4"/>
  <c r="Z84" i="4"/>
  <c r="Y85" i="4"/>
  <c r="Z85" i="4"/>
  <c r="Y86" i="4"/>
  <c r="Z86" i="4"/>
  <c r="Y87" i="4"/>
  <c r="Z87" i="4"/>
  <c r="Y88" i="4"/>
  <c r="Z88" i="4"/>
  <c r="Y89" i="4"/>
  <c r="Z89" i="4"/>
  <c r="Y90" i="4"/>
  <c r="Z90" i="4"/>
  <c r="Y91" i="4"/>
  <c r="Z91" i="4"/>
  <c r="Y92" i="4"/>
  <c r="Z92" i="4"/>
  <c r="Y93" i="4"/>
  <c r="Z93" i="4"/>
  <c r="Y94" i="4"/>
  <c r="Z94" i="4"/>
  <c r="Y95" i="4"/>
  <c r="Z95" i="4"/>
  <c r="Y96" i="4"/>
  <c r="Z96" i="4"/>
  <c r="Y97" i="4"/>
  <c r="Z97" i="4"/>
  <c r="Y98" i="4"/>
  <c r="Z98" i="4"/>
  <c r="Y99" i="4"/>
  <c r="Z99" i="4"/>
  <c r="Y100" i="4"/>
  <c r="Z100" i="4"/>
  <c r="Y101" i="4"/>
  <c r="Z101" i="4"/>
  <c r="Y102" i="4"/>
  <c r="Z102" i="4"/>
  <c r="Y103" i="4"/>
  <c r="Z103" i="4"/>
  <c r="Y3" i="3"/>
  <c r="Z3" i="3"/>
  <c r="Y4" i="3"/>
  <c r="Z4" i="3"/>
  <c r="Y5" i="3"/>
  <c r="Z5" i="3"/>
  <c r="Y6" i="3"/>
  <c r="Z6" i="3"/>
  <c r="B7" i="3"/>
  <c r="E7" i="3"/>
  <c r="H7" i="3"/>
  <c r="Y7" i="3"/>
  <c r="Z7" i="3"/>
  <c r="B8" i="3"/>
  <c r="E8" i="3"/>
  <c r="H8" i="3"/>
  <c r="Y8" i="3"/>
  <c r="Z8" i="3"/>
  <c r="E9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47" i="3"/>
  <c r="Z47" i="3"/>
  <c r="Y48" i="3"/>
  <c r="Z48" i="3"/>
  <c r="Y49" i="3"/>
  <c r="Z49" i="3"/>
  <c r="Y50" i="3"/>
  <c r="Z50" i="3"/>
  <c r="Y51" i="3"/>
  <c r="Z51" i="3"/>
  <c r="Y52" i="3"/>
  <c r="Z52" i="3"/>
  <c r="Y53" i="3"/>
  <c r="Z53" i="3"/>
  <c r="Y54" i="3"/>
  <c r="Z54" i="3"/>
  <c r="Y55" i="3"/>
  <c r="Z55" i="3"/>
  <c r="Y56" i="3"/>
  <c r="Z56" i="3"/>
  <c r="Y57" i="3"/>
  <c r="Z57" i="3"/>
  <c r="Y58" i="3"/>
  <c r="Z58" i="3"/>
  <c r="Y59" i="3"/>
  <c r="Z59" i="3"/>
  <c r="Y60" i="3"/>
  <c r="Z60" i="3"/>
  <c r="Y61" i="3"/>
  <c r="Z61" i="3"/>
  <c r="Y62" i="3"/>
  <c r="Z62" i="3"/>
  <c r="Y63" i="3"/>
  <c r="Z63" i="3"/>
  <c r="Y64" i="3"/>
  <c r="Z64" i="3"/>
  <c r="Y65" i="3"/>
  <c r="Z65" i="3"/>
  <c r="Y66" i="3"/>
  <c r="Z66" i="3"/>
  <c r="Y67" i="3"/>
  <c r="Z67" i="3"/>
  <c r="Y68" i="3"/>
  <c r="Z68" i="3"/>
  <c r="Y69" i="3"/>
  <c r="Z69" i="3"/>
  <c r="Y70" i="3"/>
  <c r="Z70" i="3"/>
  <c r="Y71" i="3"/>
  <c r="Z71" i="3"/>
  <c r="Y72" i="3"/>
  <c r="Z72" i="3"/>
  <c r="Y73" i="3"/>
  <c r="Z73" i="3"/>
  <c r="Y74" i="3"/>
  <c r="Z74" i="3"/>
  <c r="Y75" i="3"/>
  <c r="Z75" i="3"/>
  <c r="Y76" i="3"/>
  <c r="Z76" i="3"/>
  <c r="Y77" i="3"/>
  <c r="Z77" i="3"/>
  <c r="Y78" i="3"/>
  <c r="Z78" i="3"/>
  <c r="Y79" i="3"/>
  <c r="Z79" i="3"/>
  <c r="Y80" i="3"/>
  <c r="Z80" i="3"/>
  <c r="Y81" i="3"/>
  <c r="Z81" i="3"/>
  <c r="Y82" i="3"/>
  <c r="Z82" i="3"/>
  <c r="Y83" i="3"/>
  <c r="Z83" i="3"/>
  <c r="Y84" i="3"/>
  <c r="Z84" i="3"/>
  <c r="Y85" i="3"/>
  <c r="Z85" i="3"/>
  <c r="Y86" i="3"/>
  <c r="Z86" i="3"/>
  <c r="Y87" i="3"/>
  <c r="Z87" i="3"/>
  <c r="Y88" i="3"/>
  <c r="Z88" i="3"/>
  <c r="Y89" i="3"/>
  <c r="Z89" i="3"/>
  <c r="Y90" i="3"/>
  <c r="Z90" i="3"/>
  <c r="Y91" i="3"/>
  <c r="Z91" i="3"/>
  <c r="Y92" i="3"/>
  <c r="Z92" i="3"/>
  <c r="Y93" i="3"/>
  <c r="Z93" i="3"/>
  <c r="Y94" i="3"/>
  <c r="Z94" i="3"/>
  <c r="Y95" i="3"/>
  <c r="Z95" i="3"/>
  <c r="Y96" i="3"/>
  <c r="Z96" i="3"/>
  <c r="Y97" i="3"/>
  <c r="Z97" i="3"/>
  <c r="Y98" i="3"/>
  <c r="Z98" i="3"/>
  <c r="Y99" i="3"/>
  <c r="Z99" i="3"/>
  <c r="Y100" i="3"/>
  <c r="Z100" i="3"/>
  <c r="Y101" i="3"/>
  <c r="Z101" i="3"/>
  <c r="Y102" i="3"/>
  <c r="Z102" i="3"/>
  <c r="Y103" i="3"/>
  <c r="Z103" i="3"/>
  <c r="B8" i="8"/>
  <c r="E9" i="8"/>
  <c r="B8" i="9"/>
  <c r="B9" i="9"/>
  <c r="E9" i="9"/>
</calcChain>
</file>

<file path=xl/comments1.xml><?xml version="1.0" encoding="utf-8"?>
<comments xmlns="http://schemas.openxmlformats.org/spreadsheetml/2006/main">
  <authors>
    <author>Brett A Saraniti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below will be negative!!
</t>
        </r>
      </text>
    </comment>
  </commentList>
</comments>
</file>

<file path=xl/comments10.xml><?xml version="1.0" encoding="utf-8"?>
<comments xmlns="http://schemas.openxmlformats.org/spreadsheetml/2006/main">
  <authors>
    <author>Brett A Saraniti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since these are probabilities, they need to be between zero and one.</t>
        </r>
      </text>
    </comment>
  </commentList>
</comments>
</file>

<file path=xl/comments2.xml><?xml version="1.0" encoding="utf-8"?>
<comments xmlns="http://schemas.openxmlformats.org/spreadsheetml/2006/main">
  <authors>
    <author>Brett A Saraniti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below will be negative!!
</t>
        </r>
      </text>
    </comment>
  </commentList>
</comments>
</file>

<file path=xl/comments3.xml><?xml version="1.0" encoding="utf-8"?>
<comments xmlns="http://schemas.openxmlformats.org/spreadsheetml/2006/main">
  <authors>
    <author>Brett A Saraniti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will be negative!!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since these are probabilities, they need to be between zero and one.</t>
        </r>
      </text>
    </comment>
  </commentList>
</comments>
</file>

<file path=xl/comments4.xml><?xml version="1.0" encoding="utf-8"?>
<comments xmlns="http://schemas.openxmlformats.org/spreadsheetml/2006/main">
  <authors>
    <author>Brett A Saraniti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below will be negative!!
</t>
        </r>
      </text>
    </comment>
  </commentList>
</comments>
</file>

<file path=xl/comments5.xml><?xml version="1.0" encoding="utf-8"?>
<comments xmlns="http://schemas.openxmlformats.org/spreadsheetml/2006/main">
  <authors>
    <author>Brett A Saraniti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You can enter any positive value here.  Numbers greater than about 75 make the graph look ugly but the probabilities will still be correct.
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below will be negative!!
</t>
        </r>
      </text>
    </comment>
  </commentList>
</comments>
</file>

<file path=xl/comments6.xml><?xml version="1.0" encoding="utf-8"?>
<comments xmlns="http://schemas.openxmlformats.org/spreadsheetml/2006/main">
  <authors>
    <author>Brett A Saraniti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below will be negative!!
</t>
        </r>
      </text>
    </comment>
  </commentList>
</comments>
</file>

<file path=xl/comments7.xml><?xml version="1.0" encoding="utf-8"?>
<comments xmlns="http://schemas.openxmlformats.org/spreadsheetml/2006/main">
  <authors>
    <author>Brett A Saraniti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below will be negative!!
</t>
        </r>
      </text>
    </comment>
  </commentList>
</comments>
</file>

<file path=xl/comments8.xml><?xml version="1.0" encoding="utf-8"?>
<comments xmlns="http://schemas.openxmlformats.org/spreadsheetml/2006/main">
  <authors>
    <author>Brett A Saraniti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make sure a &lt; b or else the last probability will be negative!!</t>
        </r>
      </text>
    </comment>
    <comment ref="H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since these are probabilities, they need to be between zero and one.</t>
        </r>
      </text>
    </comment>
  </commentList>
</comments>
</file>

<file path=xl/comments9.xml><?xml version="1.0" encoding="utf-8"?>
<comments xmlns="http://schemas.openxmlformats.org/spreadsheetml/2006/main">
  <authors>
    <author>Brett A Saraniti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since these are probabilities, they need to be between zero and one.</t>
        </r>
      </text>
    </comment>
  </commentList>
</comments>
</file>

<file path=xl/sharedStrings.xml><?xml version="1.0" encoding="utf-8"?>
<sst xmlns="http://schemas.openxmlformats.org/spreadsheetml/2006/main" count="199" uniqueCount="68">
  <si>
    <t>Mean</t>
  </si>
  <si>
    <t xml:space="preserve"> </t>
  </si>
  <si>
    <t>z</t>
  </si>
  <si>
    <t>pdf</t>
  </si>
  <si>
    <t>Variance</t>
  </si>
  <si>
    <t>x</t>
  </si>
  <si>
    <t>step</t>
  </si>
  <si>
    <t>P(X=x)</t>
  </si>
  <si>
    <t>n</t>
  </si>
  <si>
    <t>p</t>
  </si>
  <si>
    <t>t</t>
  </si>
  <si>
    <t>F</t>
  </si>
  <si>
    <t>X</t>
  </si>
  <si>
    <t>l</t>
  </si>
  <si>
    <t>h</t>
  </si>
  <si>
    <t>parameters</t>
  </si>
  <si>
    <t>a</t>
  </si>
  <si>
    <t>b</t>
  </si>
  <si>
    <t>mean</t>
  </si>
  <si>
    <t>variance</t>
  </si>
  <si>
    <t>P(X = a)</t>
  </si>
  <si>
    <t>c</t>
  </si>
  <si>
    <t>d</t>
  </si>
  <si>
    <t>Binomial distributions</t>
  </si>
  <si>
    <t>Uniform distributions</t>
  </si>
  <si>
    <t>The standard normal distribution</t>
  </si>
  <si>
    <t>P(Z ≥ b)</t>
  </si>
  <si>
    <t>P(Z ≥ d)</t>
  </si>
  <si>
    <t>Normal distributions</t>
  </si>
  <si>
    <t>Poisson distributions</t>
  </si>
  <si>
    <t>parameter</t>
  </si>
  <si>
    <t>P(N = a)</t>
  </si>
  <si>
    <t>P(N = b)</t>
  </si>
  <si>
    <t>Exponential distributions</t>
  </si>
  <si>
    <t>rate</t>
  </si>
  <si>
    <t>degrees of freedom</t>
  </si>
  <si>
    <t>P(T ≥ b)</t>
  </si>
  <si>
    <t>P(T ≤ c)</t>
  </si>
  <si>
    <t>P(T ≥ d)</t>
  </si>
  <si>
    <t xml:space="preserve"> t distributions</t>
  </si>
  <si>
    <t>Chi-squared distributions</t>
  </si>
  <si>
    <t>P(X ≥ d)</t>
  </si>
  <si>
    <t>P(X ≥ b)</t>
  </si>
  <si>
    <t>F distributions</t>
  </si>
  <si>
    <t>numerator d.f.</t>
  </si>
  <si>
    <t>denominator d.f.</t>
  </si>
  <si>
    <t>P(F ≥ a)</t>
  </si>
  <si>
    <t>P(F ≥ b)</t>
  </si>
  <si>
    <t>P(F ≤ c)</t>
  </si>
  <si>
    <t>P(F ≥ d)</t>
  </si>
  <si>
    <t>values to probabilities</t>
  </si>
  <si>
    <t>probabilities to values</t>
  </si>
  <si>
    <t>P(X ≤ a)</t>
  </si>
  <si>
    <t>P(X = b)</t>
  </si>
  <si>
    <r>
      <t>P(a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≤ X ≤ b)</t>
    </r>
  </si>
  <si>
    <t>P(N ≤ a)</t>
  </si>
  <si>
    <t>P(N ≥ b)</t>
  </si>
  <si>
    <r>
      <t>P(a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≤ N ≤ b)</t>
    </r>
  </si>
  <si>
    <t>P(X ≤ c)</t>
  </si>
  <si>
    <t>P(Z ≤ c)</t>
  </si>
  <si>
    <t>P(Z ≤ a)</t>
  </si>
  <si>
    <r>
      <t>P(a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≤ Z ≤ b)</t>
    </r>
  </si>
  <si>
    <t>P(T ≤ a)</t>
  </si>
  <si>
    <r>
      <t>P(a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≤ T ≤ b)</t>
    </r>
  </si>
  <si>
    <r>
      <t>P(a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≤ F ≤ b)</t>
    </r>
  </si>
  <si>
    <t>Beta distributions</t>
  </si>
  <si>
    <t>α</t>
  </si>
  <si>
    <t>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</si>
</sst>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00"/>
  </numFmts>
  <fonts count="13" x14ac:knownFonts="1">
    <font>
      <sz val="10"/>
      <name val="Palatino Linotype"/>
      <family val="1"/>
    </font>
    <font>
      <sz val="8"/>
      <name val="Arial"/>
      <family val="2"/>
    </font>
    <font>
      <b/>
      <sz val="10"/>
      <name val="Palatino Linotype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Palatino Linotype"/>
      <family val="1"/>
    </font>
    <font>
      <u/>
      <sz val="10"/>
      <color theme="10"/>
      <name val="Palatino Linotype"/>
      <family val="1"/>
    </font>
    <font>
      <u/>
      <sz val="10"/>
      <color theme="11"/>
      <name val="Palatino Linotype"/>
      <family val="1"/>
    </font>
    <font>
      <sz val="10"/>
      <name val="Arial"/>
      <family val="2"/>
    </font>
    <font>
      <sz val="10"/>
      <color theme="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7E8F1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8FD2E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1" fontId="8" fillId="3" borderId="0" xfId="0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11" fillId="0" borderId="0" xfId="0" applyFont="1"/>
    <xf numFmtId="0" fontId="8" fillId="0" borderId="0" xfId="0" applyFont="1" applyFill="1"/>
    <xf numFmtId="165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Border="1"/>
    <xf numFmtId="0" fontId="12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3DA"/>
      <color rgb="FF8FD2E9"/>
      <color rgb="FFD7D8D7"/>
      <color rgb="FFC7E8F1"/>
      <color rgb="FF8EB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93402486507393E-2"/>
          <c:y val="0.11728412736926"/>
          <c:w val="0.88283320017588796"/>
          <c:h val="0.70370476421556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[0]!binomialgraphx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[0]!binomialgraphy</c:f>
              <c:numCache>
                <c:formatCode>General</c:formatCode>
                <c:ptCount val="10"/>
                <c:pt idx="0">
                  <c:v>1.3778100000000015E-4</c:v>
                </c:pt>
                <c:pt idx="1">
                  <c:v>1.4467005000000047E-3</c:v>
                </c:pt>
                <c:pt idx="2">
                  <c:v>9.0016920000000108E-3</c:v>
                </c:pt>
                <c:pt idx="3">
                  <c:v>3.6756909000000053E-2</c:v>
                </c:pt>
                <c:pt idx="4">
                  <c:v>0.10291934520000004</c:v>
                </c:pt>
                <c:pt idx="5">
                  <c:v>0.20012094900000008</c:v>
                </c:pt>
                <c:pt idx="6">
                  <c:v>0.26682793200000005</c:v>
                </c:pt>
                <c:pt idx="7">
                  <c:v>0.23347444050000005</c:v>
                </c:pt>
                <c:pt idx="8">
                  <c:v>0.121060821</c:v>
                </c:pt>
                <c:pt idx="9">
                  <c:v>2.824752489999998E-2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3745720"/>
        <c:axId val="343746112"/>
      </c:barChart>
      <c:catAx>
        <c:axId val="3437457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7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746112"/>
        <c:scaling>
          <c:orientation val="minMax"/>
        </c:scaling>
        <c:delete val="0"/>
        <c:axPos val="l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745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51464029581796E-2"/>
          <c:y val="0.123377014562876"/>
          <c:w val="0.866854624782876"/>
          <c:h val="0.6883138707192020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F!$X$2:$X$82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cat>
          <c:val>
            <c:numRef>
              <c:f>F!$Y$3:$Y$82</c:f>
              <c:numCache>
                <c:formatCode>0.0000</c:formatCode>
                <c:ptCount val="80"/>
                <c:pt idx="0">
                  <c:v>5.7840451049214862E-3</c:v>
                </c:pt>
                <c:pt idx="1">
                  <c:v>2.688295904297135E-2</c:v>
                </c:pt>
                <c:pt idx="2">
                  <c:v>4.7187360908569925E-2</c:v>
                </c:pt>
                <c:pt idx="3">
                  <c:v>6.0364359156573288E-2</c:v>
                </c:pt>
                <c:pt idx="4">
                  <c:v>6.6736046184370623E-2</c:v>
                </c:pt>
                <c:pt idx="5">
                  <c:v>6.8124089531826026E-2</c:v>
                </c:pt>
                <c:pt idx="6">
                  <c:v>6.6292385507863261E-2</c:v>
                </c:pt>
                <c:pt idx="7">
                  <c:v>6.2582306808997845E-2</c:v>
                </c:pt>
                <c:pt idx="8">
                  <c:v>5.7916107228293379E-2</c:v>
                </c:pt>
                <c:pt idx="9">
                  <c:v>5.2890346985506209E-2</c:v>
                </c:pt>
                <c:pt idx="10">
                  <c:v>4.7871649160425189E-2</c:v>
                </c:pt>
                <c:pt idx="11">
                  <c:v>4.3072401659424941E-2</c:v>
                </c:pt>
                <c:pt idx="12">
                  <c:v>3.860502557817258E-2</c:v>
                </c:pt>
                <c:pt idx="13">
                  <c:v>3.451901804312274E-2</c:v>
                </c:pt>
                <c:pt idx="14">
                  <c:v>3.0825510032191583E-2</c:v>
                </c:pt>
                <c:pt idx="15">
                  <c:v>2.7513215385479461E-2</c:v>
                </c:pt>
                <c:pt idx="16">
                  <c:v>2.4558606932550631E-2</c:v>
                </c:pt>
                <c:pt idx="17">
                  <c:v>2.1932288686432488E-2</c:v>
                </c:pt>
                <c:pt idx="18">
                  <c:v>1.9602893028630497E-2</c:v>
                </c:pt>
                <c:pt idx="19">
                  <c:v>1.7539385033676469E-2</c:v>
                </c:pt>
                <c:pt idx="20">
                  <c:v>1.5712353296865156E-2</c:v>
                </c:pt>
                <c:pt idx="21">
                  <c:v>1.4094664846888039E-2</c:v>
                </c:pt>
                <c:pt idx="22">
                  <c:v>1.2661728594919985E-2</c:v>
                </c:pt>
                <c:pt idx="23">
                  <c:v>1.1391524491851546E-2</c:v>
                </c:pt>
                <c:pt idx="24">
                  <c:v>1.0264498600120908E-2</c:v>
                </c:pt>
                <c:pt idx="25">
                  <c:v>9.2633872470609946E-3</c:v>
                </c:pt>
                <c:pt idx="26">
                  <c:v>8.3730094385413567E-3</c:v>
                </c:pt>
                <c:pt idx="27">
                  <c:v>7.5800512529659025E-3</c:v>
                </c:pt>
                <c:pt idx="28">
                  <c:v>6.8728560410248329E-3</c:v>
                </c:pt>
                <c:pt idx="29">
                  <c:v>6.2412279843838681E-3</c:v>
                </c:pt>
                <c:pt idx="30">
                  <c:v>5.6762526464758656E-3</c:v>
                </c:pt>
                <c:pt idx="31">
                  <c:v>5.1701357498235012E-3</c:v>
                </c:pt>
                <c:pt idx="32">
                  <c:v>4.7160599939460868E-3</c:v>
                </c:pt>
                <c:pt idx="33">
                  <c:v>4.3080589312689543E-3</c:v>
                </c:pt>
                <c:pt idx="34">
                  <c:v>3.9409065145368238E-3</c:v>
                </c:pt>
                <c:pt idx="35">
                  <c:v>3.6100207679965468E-3</c:v>
                </c:pt>
                <c:pt idx="36">
                  <c:v>3.3113800190620601E-3</c:v>
                </c:pt>
                <c:pt idx="37">
                  <c:v>3.0414501951446793E-3</c:v>
                </c:pt>
                <c:pt idx="38">
                  <c:v>2.7971218023994382E-3</c:v>
                </c:pt>
                <c:pt idx="39">
                  <c:v>2.5756553347234812E-3</c:v>
                </c:pt>
                <c:pt idx="40">
                  <c:v>2.3746339975039277E-3</c:v>
                </c:pt>
                <c:pt idx="41">
                  <c:v>2.1919227626465698E-3</c:v>
                </c:pt>
                <c:pt idx="42">
                  <c:v>2.0256328945298385E-3</c:v>
                </c:pt>
                <c:pt idx="43">
                  <c:v>1.8740911985005715E-3</c:v>
                </c:pt>
                <c:pt idx="44">
                  <c:v>1.7358133435929624E-3</c:v>
                </c:pt>
                <c:pt idx="45">
                  <c:v>1.6094806995002875E-3</c:v>
                </c:pt>
                <c:pt idx="46">
                  <c:v>1.4939202051502676E-3</c:v>
                </c:pt>
                <c:pt idx="47">
                  <c:v>1.3880868534564827E-3</c:v>
                </c:pt>
                <c:pt idx="48">
                  <c:v>1.2910484349998308E-3</c:v>
                </c:pt>
                <c:pt idx="49">
                  <c:v>1.2019722335541161E-3</c:v>
                </c:pt>
                <c:pt idx="50">
                  <c:v>1.1201134095311094E-3</c:v>
                </c:pt>
                <c:pt idx="51">
                  <c:v>1.044804844468894E-3</c:v>
                </c:pt>
                <c:pt idx="52">
                  <c:v>9.7544825147410918E-4</c:v>
                </c:pt>
                <c:pt idx="53">
                  <c:v>9.1150638376058524E-4</c:v>
                </c:pt>
                <c:pt idx="54">
                  <c:v>8.524961967626421E-4</c:v>
                </c:pt>
                <c:pt idx="55">
                  <c:v>7.9798283929888303E-4</c:v>
                </c:pt>
                <c:pt idx="56">
                  <c:v>7.4757436637884478E-4</c:v>
                </c:pt>
                <c:pt idx="57">
                  <c:v>7.0091708094144334E-4</c:v>
                </c:pt>
                <c:pt idx="58">
                  <c:v>6.576914243964227E-4</c:v>
                </c:pt>
                <c:pt idx="59">
                  <c:v>6.1760834665047781E-4</c:v>
                </c:pt>
                <c:pt idx="60">
                  <c:v>5.8040609558585032E-4</c:v>
                </c:pt>
                <c:pt idx="61">
                  <c:v>5.4584737392937566E-4</c:v>
                </c:pt>
                <c:pt idx="62">
                  <c:v>5.137168183242391E-4</c:v>
                </c:pt>
                <c:pt idx="63">
                  <c:v>4.8381876132486124E-4</c:v>
                </c:pt>
                <c:pt idx="64">
                  <c:v>4.5597524213558671E-4</c:v>
                </c:pt>
                <c:pt idx="65">
                  <c:v>4.3002423631377518E-4</c:v>
                </c:pt>
                <c:pt idx="66">
                  <c:v>4.0581807845874174E-4</c:v>
                </c:pt>
                <c:pt idx="67">
                  <c:v>3.8322205520224806E-4</c:v>
                </c:pt>
                <c:pt idx="68">
                  <c:v>3.6211314865908228E-4</c:v>
                </c:pt>
                <c:pt idx="69">
                  <c:v>3.4237891296795553E-4</c:v>
                </c:pt>
                <c:pt idx="70">
                  <c:v>3.2391646870211233E-4</c:v>
                </c:pt>
                <c:pt idx="71">
                  <c:v>3.0663160178279192E-4</c:v>
                </c:pt>
                <c:pt idx="72">
                  <c:v>2.9043795516159321E-4</c:v>
                </c:pt>
                <c:pt idx="73">
                  <c:v>2.7525630293867565E-4</c:v>
                </c:pt>
                <c:pt idx="74">
                  <c:v>2.6101389782628992E-4</c:v>
                </c:pt>
                <c:pt idx="75">
                  <c:v>2.4764388393572201E-4</c:v>
                </c:pt>
                <c:pt idx="76">
                  <c:v>2.3508476780853549E-4</c:v>
                </c:pt>
                <c:pt idx="77">
                  <c:v>2.2327994143733765E-4</c:v>
                </c:pt>
                <c:pt idx="78">
                  <c:v>2.1217725173916513E-4</c:v>
                </c:pt>
                <c:pt idx="79">
                  <c:v>2.0172861158251898E-4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F!$X$2:$X$82</c:f>
              <c:numCache>
                <c:formatCode>General</c:formatCod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cat>
          <c:val>
            <c:numRef>
              <c:f>'standard normal'!$B$4</c:f>
              <c:numCache>
                <c:formatCode>General</c:formatCode>
                <c:ptCount val="1"/>
                <c:pt idx="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49712"/>
        <c:axId val="341750104"/>
      </c:areaChart>
      <c:catAx>
        <c:axId val="3417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7501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1750104"/>
        <c:scaling>
          <c:orientation val="minMax"/>
          <c:min val="0"/>
        </c:scaling>
        <c:delete val="0"/>
        <c:axPos val="l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7497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0876066267306E-2"/>
          <c:y val="0.111764705882353"/>
          <c:w val="0.85070451787539803"/>
          <c:h val="0.71764705882352997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uniform!$Y$3:$Y$103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uniform!$Z$3:$Z$103</c:f>
              <c:numCache>
                <c:formatCode>General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46896"/>
        <c:axId val="343747288"/>
      </c:areaChart>
      <c:catAx>
        <c:axId val="343746896"/>
        <c:scaling>
          <c:orientation val="minMax"/>
        </c:scaling>
        <c:delete val="0"/>
        <c:axPos val="b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7472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3747288"/>
        <c:scaling>
          <c:orientation val="minMax"/>
        </c:scaling>
        <c:delete val="0"/>
        <c:axPos val="l"/>
        <c:numFmt formatCode="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746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51464029581796E-2"/>
          <c:y val="0.123377014562876"/>
          <c:w val="0.86402176653195095"/>
          <c:h val="0.6883138707192020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'standard normal'!$AB$3:$AB$83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cat>
          <c:val>
            <c:numRef>
              <c:f>'standard normal'!$AC$3:$AC$83</c:f>
              <c:numCache>
                <c:formatCode>0.000000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'standard normal'!$B$4</c:f>
              <c:numCache>
                <c:formatCode>General</c:formatCode>
                <c:ptCount val="1"/>
                <c:pt idx="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390464"/>
        <c:axId val="354390856"/>
      </c:areaChart>
      <c:catAx>
        <c:axId val="3543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908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4390856"/>
        <c:scaling>
          <c:orientation val="minMax"/>
          <c:max val="0.5"/>
          <c:min val="0"/>
        </c:scaling>
        <c:delete val="0"/>
        <c:axPos val="l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9046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4627948254901"/>
          <c:y val="0.112425873090397"/>
          <c:w val="0.83815058472053094"/>
          <c:h val="0.71597529704937002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normal!$Y$3:$Y$83</c:f>
              <c:numCache>
                <c:formatCode>General</c:formatCode>
                <c:ptCount val="8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  <c:pt idx="41">
                  <c:v>121</c:v>
                </c:pt>
                <c:pt idx="42">
                  <c:v>122</c:v>
                </c:pt>
                <c:pt idx="43">
                  <c:v>123</c:v>
                </c:pt>
                <c:pt idx="44">
                  <c:v>124</c:v>
                </c:pt>
                <c:pt idx="45">
                  <c:v>125</c:v>
                </c:pt>
                <c:pt idx="46">
                  <c:v>126</c:v>
                </c:pt>
                <c:pt idx="47">
                  <c:v>127</c:v>
                </c:pt>
                <c:pt idx="48">
                  <c:v>128</c:v>
                </c:pt>
                <c:pt idx="49">
                  <c:v>129</c:v>
                </c:pt>
                <c:pt idx="50">
                  <c:v>130</c:v>
                </c:pt>
                <c:pt idx="51">
                  <c:v>131</c:v>
                </c:pt>
                <c:pt idx="52">
                  <c:v>132</c:v>
                </c:pt>
                <c:pt idx="53">
                  <c:v>133</c:v>
                </c:pt>
                <c:pt idx="54">
                  <c:v>134</c:v>
                </c:pt>
                <c:pt idx="55">
                  <c:v>135</c:v>
                </c:pt>
                <c:pt idx="56">
                  <c:v>136</c:v>
                </c:pt>
                <c:pt idx="57">
                  <c:v>137</c:v>
                </c:pt>
                <c:pt idx="58">
                  <c:v>138</c:v>
                </c:pt>
                <c:pt idx="59">
                  <c:v>139</c:v>
                </c:pt>
                <c:pt idx="60">
                  <c:v>140</c:v>
                </c:pt>
                <c:pt idx="61">
                  <c:v>141</c:v>
                </c:pt>
                <c:pt idx="62">
                  <c:v>142</c:v>
                </c:pt>
                <c:pt idx="63">
                  <c:v>143</c:v>
                </c:pt>
                <c:pt idx="64">
                  <c:v>144</c:v>
                </c:pt>
                <c:pt idx="65">
                  <c:v>145</c:v>
                </c:pt>
                <c:pt idx="66">
                  <c:v>146</c:v>
                </c:pt>
                <c:pt idx="67">
                  <c:v>147</c:v>
                </c:pt>
                <c:pt idx="68">
                  <c:v>148</c:v>
                </c:pt>
                <c:pt idx="69">
                  <c:v>149</c:v>
                </c:pt>
                <c:pt idx="70">
                  <c:v>150</c:v>
                </c:pt>
                <c:pt idx="71">
                  <c:v>151</c:v>
                </c:pt>
                <c:pt idx="72">
                  <c:v>152</c:v>
                </c:pt>
                <c:pt idx="73">
                  <c:v>153</c:v>
                </c:pt>
                <c:pt idx="74">
                  <c:v>154</c:v>
                </c:pt>
                <c:pt idx="75">
                  <c:v>155</c:v>
                </c:pt>
                <c:pt idx="76">
                  <c:v>156</c:v>
                </c:pt>
                <c:pt idx="77">
                  <c:v>157</c:v>
                </c:pt>
                <c:pt idx="78">
                  <c:v>158</c:v>
                </c:pt>
                <c:pt idx="79">
                  <c:v>159</c:v>
                </c:pt>
                <c:pt idx="80">
                  <c:v>160</c:v>
                </c:pt>
              </c:numCache>
            </c:numRef>
          </c:cat>
          <c:val>
            <c:numRef>
              <c:f>normal!$Z$3:$Z$83</c:f>
              <c:numCache>
                <c:formatCode>General</c:formatCode>
                <c:ptCount val="81"/>
                <c:pt idx="0">
                  <c:v>1.3383022576488536E-5</c:v>
                </c:pt>
                <c:pt idx="1">
                  <c:v>1.9865547139277272E-5</c:v>
                </c:pt>
                <c:pt idx="2">
                  <c:v>2.9194692579146026E-5</c:v>
                </c:pt>
                <c:pt idx="3">
                  <c:v>4.2478027055075142E-5</c:v>
                </c:pt>
                <c:pt idx="4">
                  <c:v>6.1190193011377187E-5</c:v>
                </c:pt>
                <c:pt idx="5">
                  <c:v>8.726826950457601E-5</c:v>
                </c:pt>
                <c:pt idx="6">
                  <c:v>1.2322191684730198E-4</c:v>
                </c:pt>
                <c:pt idx="7">
                  <c:v>1.722568939053681E-4</c:v>
                </c:pt>
                <c:pt idx="8">
                  <c:v>2.3840882014648405E-4</c:v>
                </c:pt>
                <c:pt idx="9">
                  <c:v>3.2668190561999186E-4</c:v>
                </c:pt>
                <c:pt idx="10">
                  <c:v>4.4318484119380076E-4</c:v>
                </c:pt>
                <c:pt idx="11">
                  <c:v>5.9525324197758534E-4</c:v>
                </c:pt>
                <c:pt idx="12">
                  <c:v>7.9154515829799694E-4</c:v>
                </c:pt>
                <c:pt idx="13">
                  <c:v>1.0420934814422591E-3</c:v>
                </c:pt>
                <c:pt idx="14">
                  <c:v>1.3582969233685612E-3</c:v>
                </c:pt>
                <c:pt idx="15">
                  <c:v>1.752830049356854E-3</c:v>
                </c:pt>
                <c:pt idx="16">
                  <c:v>2.2394530294842902E-3</c:v>
                </c:pt>
                <c:pt idx="17">
                  <c:v>2.8327037741601186E-3</c:v>
                </c:pt>
                <c:pt idx="18">
                  <c:v>3.5474592846231421E-3</c:v>
                </c:pt>
                <c:pt idx="19">
                  <c:v>4.3983595980427196E-3</c:v>
                </c:pt>
                <c:pt idx="20">
                  <c:v>5.3990966513188061E-3</c:v>
                </c:pt>
                <c:pt idx="21">
                  <c:v>6.5615814774676604E-3</c:v>
                </c:pt>
                <c:pt idx="22">
                  <c:v>7.8950158300894139E-3</c:v>
                </c:pt>
                <c:pt idx="23">
                  <c:v>9.4049077376886937E-3</c:v>
                </c:pt>
                <c:pt idx="24">
                  <c:v>1.1092083467945555E-2</c:v>
                </c:pt>
                <c:pt idx="25">
                  <c:v>1.2951759566589173E-2</c:v>
                </c:pt>
                <c:pt idx="26">
                  <c:v>1.4972746563574486E-2</c:v>
                </c:pt>
                <c:pt idx="27">
                  <c:v>1.7136859204780735E-2</c:v>
                </c:pt>
                <c:pt idx="28">
                  <c:v>1.9418605498321296E-2</c:v>
                </c:pt>
                <c:pt idx="29">
                  <c:v>2.1785217703255054E-2</c:v>
                </c:pt>
                <c:pt idx="30">
                  <c:v>2.4197072451914336E-2</c:v>
                </c:pt>
                <c:pt idx="31">
                  <c:v>2.6608524989875482E-2</c:v>
                </c:pt>
                <c:pt idx="32">
                  <c:v>2.8969155276148274E-2</c:v>
                </c:pt>
                <c:pt idx="33">
                  <c:v>3.1225393336676129E-2</c:v>
                </c:pt>
                <c:pt idx="34">
                  <c:v>3.3322460289179963E-2</c:v>
                </c:pt>
                <c:pt idx="35">
                  <c:v>3.5206532676429952E-2</c:v>
                </c:pt>
                <c:pt idx="36">
                  <c:v>3.6827014030332332E-2</c:v>
                </c:pt>
                <c:pt idx="37">
                  <c:v>3.8138781546052408E-2</c:v>
                </c:pt>
                <c:pt idx="38">
                  <c:v>3.9104269397545591E-2</c:v>
                </c:pt>
                <c:pt idx="39">
                  <c:v>3.9695254747701178E-2</c:v>
                </c:pt>
                <c:pt idx="40">
                  <c:v>3.9894228040143274E-2</c:v>
                </c:pt>
                <c:pt idx="41">
                  <c:v>3.9695254747701178E-2</c:v>
                </c:pt>
                <c:pt idx="42">
                  <c:v>3.9104269397545591E-2</c:v>
                </c:pt>
                <c:pt idx="43">
                  <c:v>3.8138781546052408E-2</c:v>
                </c:pt>
                <c:pt idx="44">
                  <c:v>3.6827014030332332E-2</c:v>
                </c:pt>
                <c:pt idx="45">
                  <c:v>3.5206532676429952E-2</c:v>
                </c:pt>
                <c:pt idx="46">
                  <c:v>3.3322460289179963E-2</c:v>
                </c:pt>
                <c:pt idx="47">
                  <c:v>3.1225393336676129E-2</c:v>
                </c:pt>
                <c:pt idx="48">
                  <c:v>2.8969155276148274E-2</c:v>
                </c:pt>
                <c:pt idx="49">
                  <c:v>2.6608524989875482E-2</c:v>
                </c:pt>
                <c:pt idx="50">
                  <c:v>2.4197072451914336E-2</c:v>
                </c:pt>
                <c:pt idx="51">
                  <c:v>2.1785217703255054E-2</c:v>
                </c:pt>
                <c:pt idx="52">
                  <c:v>1.9418605498321296E-2</c:v>
                </c:pt>
                <c:pt idx="53">
                  <c:v>1.7136859204780735E-2</c:v>
                </c:pt>
                <c:pt idx="54">
                  <c:v>1.4972746563574486E-2</c:v>
                </c:pt>
                <c:pt idx="55">
                  <c:v>1.2951759566589173E-2</c:v>
                </c:pt>
                <c:pt idx="56">
                  <c:v>1.1092083467945555E-2</c:v>
                </c:pt>
                <c:pt idx="57">
                  <c:v>9.4049077376886937E-3</c:v>
                </c:pt>
                <c:pt idx="58">
                  <c:v>7.8950158300894139E-3</c:v>
                </c:pt>
                <c:pt idx="59">
                  <c:v>6.5615814774676604E-3</c:v>
                </c:pt>
                <c:pt idx="60">
                  <c:v>5.3990966513188061E-3</c:v>
                </c:pt>
                <c:pt idx="61">
                  <c:v>4.3983595980427196E-3</c:v>
                </c:pt>
                <c:pt idx="62">
                  <c:v>3.5474592846231421E-3</c:v>
                </c:pt>
                <c:pt idx="63">
                  <c:v>2.8327037741601186E-3</c:v>
                </c:pt>
                <c:pt idx="64">
                  <c:v>2.2394530294842902E-3</c:v>
                </c:pt>
                <c:pt idx="65">
                  <c:v>1.752830049356854E-3</c:v>
                </c:pt>
                <c:pt idx="66">
                  <c:v>1.3582969233685612E-3</c:v>
                </c:pt>
                <c:pt idx="67">
                  <c:v>1.0420934814422591E-3</c:v>
                </c:pt>
                <c:pt idx="68">
                  <c:v>7.9154515829799694E-4</c:v>
                </c:pt>
                <c:pt idx="69">
                  <c:v>5.9525324197758534E-4</c:v>
                </c:pt>
                <c:pt idx="70">
                  <c:v>4.4318484119380076E-4</c:v>
                </c:pt>
                <c:pt idx="71">
                  <c:v>3.2668190561999186E-4</c:v>
                </c:pt>
                <c:pt idx="72">
                  <c:v>2.3840882014648405E-4</c:v>
                </c:pt>
                <c:pt idx="73">
                  <c:v>1.722568939053681E-4</c:v>
                </c:pt>
                <c:pt idx="74">
                  <c:v>1.2322191684730198E-4</c:v>
                </c:pt>
                <c:pt idx="75">
                  <c:v>8.726826950457601E-5</c:v>
                </c:pt>
                <c:pt idx="76">
                  <c:v>6.1190193011377187E-5</c:v>
                </c:pt>
                <c:pt idx="77">
                  <c:v>4.2478027055075142E-5</c:v>
                </c:pt>
                <c:pt idx="78">
                  <c:v>2.9194692579146026E-5</c:v>
                </c:pt>
                <c:pt idx="79">
                  <c:v>1.9865547139277272E-5</c:v>
                </c:pt>
                <c:pt idx="80">
                  <c:v>1.3383022576488536E-5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391640"/>
        <c:axId val="354392032"/>
      </c:areaChart>
      <c:catAx>
        <c:axId val="354391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920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4392032"/>
        <c:scaling>
          <c:orientation val="minMax"/>
        </c:scaling>
        <c:delete val="0"/>
        <c:axPos val="l"/>
        <c:numFmt formatCode="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91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54240327780603E-2"/>
          <c:y val="0.118012422360248"/>
          <c:w val="0.88154240327780498"/>
          <c:h val="0.701863354037266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[0]!poissongraphx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[0]!poissongraphy</c:f>
              <c:numCache>
                <c:formatCode>General</c:formatCode>
                <c:ptCount val="24"/>
                <c:pt idx="0">
                  <c:v>4.5399929762484854E-5</c:v>
                </c:pt>
                <c:pt idx="1">
                  <c:v>4.5399929762484861E-4</c:v>
                </c:pt>
                <c:pt idx="2">
                  <c:v>2.2699964881242444E-3</c:v>
                </c:pt>
                <c:pt idx="3">
                  <c:v>7.5666549604141483E-3</c:v>
                </c:pt>
                <c:pt idx="4">
                  <c:v>1.8916637401035354E-2</c:v>
                </c:pt>
                <c:pt idx="5">
                  <c:v>3.7833274802070715E-2</c:v>
                </c:pt>
                <c:pt idx="6">
                  <c:v>6.3055458003451192E-2</c:v>
                </c:pt>
                <c:pt idx="7">
                  <c:v>9.0079225719215977E-2</c:v>
                </c:pt>
                <c:pt idx="8">
                  <c:v>0.11259903214901996</c:v>
                </c:pt>
                <c:pt idx="9">
                  <c:v>0.1251100357211333</c:v>
                </c:pt>
                <c:pt idx="10">
                  <c:v>0.1251100357211333</c:v>
                </c:pt>
                <c:pt idx="11">
                  <c:v>0.11373639611012118</c:v>
                </c:pt>
                <c:pt idx="12">
                  <c:v>9.4780330091767673E-2</c:v>
                </c:pt>
                <c:pt idx="13">
                  <c:v>7.2907946224436637E-2</c:v>
                </c:pt>
                <c:pt idx="14">
                  <c:v>5.2077104446026187E-2</c:v>
                </c:pt>
                <c:pt idx="15">
                  <c:v>3.4718069630684127E-2</c:v>
                </c:pt>
                <c:pt idx="16">
                  <c:v>2.1698793519177549E-2</c:v>
                </c:pt>
                <c:pt idx="17">
                  <c:v>1.2763996187751522E-2</c:v>
                </c:pt>
                <c:pt idx="18">
                  <c:v>7.0911089931952852E-3</c:v>
                </c:pt>
                <c:pt idx="19">
                  <c:v>3.7321626279975249E-3</c:v>
                </c:pt>
                <c:pt idx="20">
                  <c:v>1.8660813139987594E-3</c:v>
                </c:pt>
                <c:pt idx="21">
                  <c:v>8.8861014952321864E-4</c:v>
                </c:pt>
                <c:pt idx="22">
                  <c:v>4.0391370432873514E-4</c:v>
                </c:pt>
                <c:pt idx="23">
                  <c:v>1.7561465405597289E-4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41979376"/>
        <c:axId val="341979768"/>
      </c:barChart>
      <c:catAx>
        <c:axId val="341979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79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1979768"/>
        <c:scaling>
          <c:orientation val="minMax"/>
        </c:scaling>
        <c:delete val="0"/>
        <c:axPos val="l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7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40876066267306E-2"/>
          <c:y val="0.111764705882353"/>
          <c:w val="0.85070451787539803"/>
          <c:h val="0.7176470588235299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exponential!$Y$3:$Y$102</c:f>
              <c:numCache>
                <c:formatCode>General</c:formatCode>
                <c:ptCount val="100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</c:numCache>
            </c:numRef>
          </c:cat>
          <c:val>
            <c:numRef>
              <c:f>exponential!$Z$3:$Z$102</c:f>
              <c:numCache>
                <c:formatCode>General</c:formatCode>
                <c:ptCount val="100"/>
                <c:pt idx="0">
                  <c:v>2</c:v>
                </c:pt>
                <c:pt idx="1">
                  <c:v>1.902458849001428</c:v>
                </c:pt>
                <c:pt idx="2">
                  <c:v>1.809674836071919</c:v>
                </c:pt>
                <c:pt idx="3">
                  <c:v>1.7214159528501156</c:v>
                </c:pt>
                <c:pt idx="4">
                  <c:v>1.6374615061559636</c:v>
                </c:pt>
                <c:pt idx="5">
                  <c:v>1.5576015661428098</c:v>
                </c:pt>
                <c:pt idx="6">
                  <c:v>1.4816364413634358</c:v>
                </c:pt>
                <c:pt idx="7">
                  <c:v>1.4093761794374269</c:v>
                </c:pt>
                <c:pt idx="8">
                  <c:v>1.3406400920712787</c:v>
                </c:pt>
                <c:pt idx="9">
                  <c:v>1.2752563032435467</c:v>
                </c:pt>
                <c:pt idx="10">
                  <c:v>1.2130613194252668</c:v>
                </c:pt>
                <c:pt idx="11">
                  <c:v>1.1538996207609735</c:v>
                </c:pt>
                <c:pt idx="12">
                  <c:v>1.0976232721880528</c:v>
                </c:pt>
                <c:pt idx="13">
                  <c:v>1.0440915535220321</c:v>
                </c:pt>
                <c:pt idx="14">
                  <c:v>0.99317060758281894</c:v>
                </c:pt>
                <c:pt idx="15">
                  <c:v>0.94473310548202927</c:v>
                </c:pt>
                <c:pt idx="16">
                  <c:v>0.89865792823444302</c:v>
                </c:pt>
                <c:pt idx="17">
                  <c:v>0.85482986389745319</c:v>
                </c:pt>
                <c:pt idx="18">
                  <c:v>0.813139319481198</c:v>
                </c:pt>
                <c:pt idx="19">
                  <c:v>0.77348204690900224</c:v>
                </c:pt>
                <c:pt idx="20">
                  <c:v>0.73575888234288445</c:v>
                </c:pt>
                <c:pt idx="21">
                  <c:v>0.69987549822231054</c:v>
                </c:pt>
                <c:pt idx="22">
                  <c:v>0.66574216739615888</c:v>
                </c:pt>
                <c:pt idx="23">
                  <c:v>0.63327353875810621</c:v>
                </c:pt>
                <c:pt idx="24">
                  <c:v>0.60238842382440394</c:v>
                </c:pt>
                <c:pt idx="25">
                  <c:v>0.57300959372037996</c:v>
                </c:pt>
                <c:pt idx="26">
                  <c:v>0.54506358606802496</c:v>
                </c:pt>
                <c:pt idx="27">
                  <c:v>0.51848052129178279</c:v>
                </c:pt>
                <c:pt idx="28">
                  <c:v>0.49319392788321265</c:v>
                </c:pt>
                <c:pt idx="29">
                  <c:v>0.46914057618759503</c:v>
                </c:pt>
                <c:pt idx="30">
                  <c:v>0.44626032029685936</c:v>
                </c:pt>
                <c:pt idx="31">
                  <c:v>0.42449594765348581</c:v>
                </c:pt>
                <c:pt idx="32">
                  <c:v>0.40379303598931049</c:v>
                </c:pt>
                <c:pt idx="33">
                  <c:v>0.38409981724150793</c:v>
                </c:pt>
                <c:pt idx="34">
                  <c:v>0.36536704810546899</c:v>
                </c:pt>
                <c:pt idx="35">
                  <c:v>0.34754788690088995</c:v>
                </c:pt>
                <c:pt idx="36">
                  <c:v>0.33059777644317279</c:v>
                </c:pt>
                <c:pt idx="37">
                  <c:v>0.31447433262725494</c:v>
                </c:pt>
                <c:pt idx="38">
                  <c:v>0.29913723844526979</c:v>
                </c:pt>
                <c:pt idx="39">
                  <c:v>0.28454814317302685</c:v>
                </c:pt>
                <c:pt idx="40">
                  <c:v>0.27067056647322513</c:v>
                </c:pt>
                <c:pt idx="41">
                  <c:v>0.25746980717560825</c:v>
                </c:pt>
                <c:pt idx="42">
                  <c:v>0.2449128565059637</c:v>
                </c:pt>
                <c:pt idx="43">
                  <c:v>0.23296831554699382</c:v>
                </c:pt>
                <c:pt idx="44">
                  <c:v>0.22160631672466774</c:v>
                </c:pt>
                <c:pt idx="45">
                  <c:v>0.21079844912372867</c:v>
                </c:pt>
                <c:pt idx="46">
                  <c:v>0.2005176874456075</c:v>
                </c:pt>
                <c:pt idx="47">
                  <c:v>0.19073832443109931</c:v>
                </c:pt>
                <c:pt idx="48">
                  <c:v>0.18143590657882511</c:v>
                </c:pt>
                <c:pt idx="49">
                  <c:v>0.17258717299874116</c:v>
                </c:pt>
                <c:pt idx="50">
                  <c:v>0.16416999724779774</c:v>
                </c:pt>
                <c:pt idx="51">
                  <c:v>0.15616333200230648</c:v>
                </c:pt>
                <c:pt idx="52">
                  <c:v>0.14854715642866795</c:v>
                </c:pt>
                <c:pt idx="53">
                  <c:v>0.14130242612085939</c:v>
                </c:pt>
                <c:pt idx="54">
                  <c:v>0.13441102547949974</c:v>
                </c:pt>
                <c:pt idx="55">
                  <c:v>0.12785572241341536</c:v>
                </c:pt>
                <c:pt idx="56">
                  <c:v>0.12162012525043617</c:v>
                </c:pt>
                <c:pt idx="57">
                  <c:v>0.11568864174967718</c:v>
                </c:pt>
                <c:pt idx="58">
                  <c:v>0.11004644011281471</c:v>
                </c:pt>
                <c:pt idx="59">
                  <c:v>0.10467941189686504</c:v>
                </c:pt>
                <c:pt idx="60">
                  <c:v>9.9574136735728153E-2</c:v>
                </c:pt>
                <c:pt idx="61">
                  <c:v>9.4717848782282107E-2</c:v>
                </c:pt>
                <c:pt idx="62">
                  <c:v>9.0098404787115879E-2</c:v>
                </c:pt>
                <c:pt idx="63">
                  <c:v>8.5704253734080638E-2</c:v>
                </c:pt>
                <c:pt idx="64">
                  <c:v>8.15244079567327E-2</c:v>
                </c:pt>
                <c:pt idx="65">
                  <c:v>7.7548415663444295E-2</c:v>
                </c:pt>
                <c:pt idx="66">
                  <c:v>7.376633480248028E-2</c:v>
                </c:pt>
                <c:pt idx="67">
                  <c:v>7.0168708201690327E-2</c:v>
                </c:pt>
                <c:pt idx="68">
                  <c:v>6.6746539920652437E-2</c:v>
                </c:pt>
                <c:pt idx="69">
                  <c:v>6.3491272756136155E-2</c:v>
                </c:pt>
                <c:pt idx="70">
                  <c:v>6.0394766844637272E-2</c:v>
                </c:pt>
                <c:pt idx="71">
                  <c:v>5.7449279308479123E-2</c:v>
                </c:pt>
                <c:pt idx="72">
                  <c:v>5.4647444894585381E-2</c:v>
                </c:pt>
                <c:pt idx="73">
                  <c:v>5.1982257557510944E-2</c:v>
                </c:pt>
                <c:pt idx="74">
                  <c:v>4.944705294067904E-2</c:v>
                </c:pt>
                <c:pt idx="75">
                  <c:v>4.7035491712018464E-2</c:v>
                </c:pt>
                <c:pt idx="76">
                  <c:v>4.4741543712331439E-2</c:v>
                </c:pt>
                <c:pt idx="77">
                  <c:v>4.255947287675458E-2</c:v>
                </c:pt>
                <c:pt idx="78">
                  <c:v>4.0483822891609011E-2</c:v>
                </c:pt>
                <c:pt idx="79">
                  <c:v>3.8509403550774084E-2</c:v>
                </c:pt>
                <c:pt idx="80">
                  <c:v>3.6631277777468586E-2</c:v>
                </c:pt>
                <c:pt idx="81">
                  <c:v>3.4844749278987244E-2</c:v>
                </c:pt>
                <c:pt idx="82">
                  <c:v>3.3145350803522711E-2</c:v>
                </c:pt>
                <c:pt idx="83">
                  <c:v>3.1528832969709195E-2</c:v>
                </c:pt>
                <c:pt idx="84">
                  <c:v>2.9991153640955621E-2</c:v>
                </c:pt>
                <c:pt idx="85">
                  <c:v>2.8528467817998712E-2</c:v>
                </c:pt>
                <c:pt idx="86">
                  <c:v>2.7137118024402062E-2</c:v>
                </c:pt>
                <c:pt idx="87">
                  <c:v>2.5813625160959929E-2</c:v>
                </c:pt>
                <c:pt idx="88">
                  <c:v>2.455467980613707E-2</c:v>
                </c:pt>
                <c:pt idx="89">
                  <c:v>2.3357133940791072E-2</c:v>
                </c:pt>
                <c:pt idx="90">
                  <c:v>2.2217993076484789E-2</c:v>
                </c:pt>
                <c:pt idx="91">
                  <c:v>2.1134408767705479E-2</c:v>
                </c:pt>
                <c:pt idx="92">
                  <c:v>2.0103671489267332E-2</c:v>
                </c:pt>
                <c:pt idx="93">
                  <c:v>1.9123203861087179E-2</c:v>
                </c:pt>
                <c:pt idx="94">
                  <c:v>1.8190554203391794E-2</c:v>
                </c:pt>
                <c:pt idx="95">
                  <c:v>1.7303390406241421E-2</c:v>
                </c:pt>
                <c:pt idx="96">
                  <c:v>1.6459494098040206E-2</c:v>
                </c:pt>
                <c:pt idx="97">
                  <c:v>1.5656755098451689E-2</c:v>
                </c:pt>
                <c:pt idx="98">
                  <c:v>1.4893166141848822E-2</c:v>
                </c:pt>
                <c:pt idx="99">
                  <c:v>1.4166817858104376E-2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390072"/>
        <c:axId val="354389680"/>
      </c:areaChart>
      <c:catAx>
        <c:axId val="354390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896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4389680"/>
        <c:scaling>
          <c:orientation val="minMax"/>
        </c:scaling>
        <c:delete val="0"/>
        <c:axPos val="l"/>
        <c:numFmt formatCode="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90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51464029581796E-2"/>
          <c:y val="0.123377014562876"/>
          <c:w val="0.866854624782876"/>
          <c:h val="0.6883138707192020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beta!$Y$3:$Y$103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beta!$Z$3:$Z$103</c:f>
              <c:numCache>
                <c:formatCode>General</c:formatCode>
                <c:ptCount val="101"/>
                <c:pt idx="0">
                  <c:v>0</c:v>
                </c:pt>
                <c:pt idx="1">
                  <c:v>0.28817880299999993</c:v>
                </c:pt>
                <c:pt idx="2">
                  <c:v>0.55342089599999977</c:v>
                </c:pt>
                <c:pt idx="3">
                  <c:v>0.79676352900000025</c:v>
                </c:pt>
                <c:pt idx="4">
                  <c:v>1.019215872</c:v>
                </c:pt>
                <c:pt idx="5">
                  <c:v>1.221759375</c:v>
                </c:pt>
                <c:pt idx="6">
                  <c:v>1.405348128</c:v>
                </c:pt>
                <c:pt idx="7">
                  <c:v>1.5709092209999997</c:v>
                </c:pt>
                <c:pt idx="8">
                  <c:v>1.7193431039999998</c:v>
                </c:pt>
                <c:pt idx="9">
                  <c:v>1.851523947</c:v>
                </c:pt>
                <c:pt idx="10">
                  <c:v>1.9682999999999999</c:v>
                </c:pt>
                <c:pt idx="11">
                  <c:v>2.0704939529999997</c:v>
                </c:pt>
                <c:pt idx="12">
                  <c:v>2.1589032959999996</c:v>
                </c:pt>
                <c:pt idx="13">
                  <c:v>2.234300679</c:v>
                </c:pt>
                <c:pt idx="14">
                  <c:v>2.2974342719999998</c:v>
                </c:pt>
                <c:pt idx="15">
                  <c:v>2.3490281249999998</c:v>
                </c:pt>
                <c:pt idx="16">
                  <c:v>2.389782528</c:v>
                </c:pt>
                <c:pt idx="17">
                  <c:v>2.4203743709999999</c:v>
                </c:pt>
                <c:pt idx="18">
                  <c:v>2.4414575039999997</c:v>
                </c:pt>
                <c:pt idx="19">
                  <c:v>2.4536630969999997</c:v>
                </c:pt>
                <c:pt idx="20">
                  <c:v>2.4575999999999998</c:v>
                </c:pt>
                <c:pt idx="21">
                  <c:v>2.453855103</c:v>
                </c:pt>
                <c:pt idx="22">
                  <c:v>2.4429936959999998</c:v>
                </c:pt>
                <c:pt idx="23">
                  <c:v>2.4255598289999996</c:v>
                </c:pt>
                <c:pt idx="24">
                  <c:v>2.4020766719999997</c:v>
                </c:pt>
                <c:pt idx="25">
                  <c:v>2.373046875</c:v>
                </c:pt>
                <c:pt idx="26">
                  <c:v>2.3389529279999999</c:v>
                </c:pt>
                <c:pt idx="27">
                  <c:v>2.3002575209999998</c:v>
                </c:pt>
                <c:pt idx="28">
                  <c:v>2.2574039039999998</c:v>
                </c:pt>
                <c:pt idx="29">
                  <c:v>2.2108162469999999</c:v>
                </c:pt>
                <c:pt idx="30">
                  <c:v>2.1608999999999998</c:v>
                </c:pt>
                <c:pt idx="31">
                  <c:v>2.1080422529999998</c:v>
                </c:pt>
                <c:pt idx="32">
                  <c:v>2.0526120959999998</c:v>
                </c:pt>
                <c:pt idx="33">
                  <c:v>1.9949609789999998</c:v>
                </c:pt>
                <c:pt idx="34">
                  <c:v>1.9354230719999999</c:v>
                </c:pt>
                <c:pt idx="35">
                  <c:v>1.8743156250000002</c:v>
                </c:pt>
                <c:pt idx="36">
                  <c:v>1.8119393280000002</c:v>
                </c:pt>
                <c:pt idx="37">
                  <c:v>1.748578671</c:v>
                </c:pt>
                <c:pt idx="38">
                  <c:v>1.684502304</c:v>
                </c:pt>
                <c:pt idx="39">
                  <c:v>1.6199633969999998</c:v>
                </c:pt>
                <c:pt idx="40">
                  <c:v>1.5551999999999999</c:v>
                </c:pt>
                <c:pt idx="41">
                  <c:v>1.4904354030000002</c:v>
                </c:pt>
                <c:pt idx="42">
                  <c:v>1.4258784960000002</c:v>
                </c:pt>
                <c:pt idx="43">
                  <c:v>1.3617241290000002</c:v>
                </c:pt>
                <c:pt idx="44">
                  <c:v>1.2981534719999999</c:v>
                </c:pt>
                <c:pt idx="45">
                  <c:v>1.2353343749999999</c:v>
                </c:pt>
                <c:pt idx="46">
                  <c:v>1.1734217279999999</c:v>
                </c:pt>
                <c:pt idx="47">
                  <c:v>1.1125578210000002</c:v>
                </c:pt>
                <c:pt idx="48">
                  <c:v>1.0528727040000001</c:v>
                </c:pt>
                <c:pt idx="49">
                  <c:v>0.99448454699999955</c:v>
                </c:pt>
                <c:pt idx="50">
                  <c:v>0.93749999999999956</c:v>
                </c:pt>
                <c:pt idx="51">
                  <c:v>0.8820145530000002</c:v>
                </c:pt>
                <c:pt idx="52">
                  <c:v>0.82811289599999993</c:v>
                </c:pt>
                <c:pt idx="53">
                  <c:v>0.77586927899999936</c:v>
                </c:pt>
                <c:pt idx="54">
                  <c:v>0.72534787199999973</c:v>
                </c:pt>
                <c:pt idx="55">
                  <c:v>0.67660312500000008</c:v>
                </c:pt>
                <c:pt idx="56">
                  <c:v>0.62968012799999984</c:v>
                </c:pt>
                <c:pt idx="57">
                  <c:v>0.58461497100000015</c:v>
                </c:pt>
                <c:pt idx="58">
                  <c:v>0.54143510400000006</c:v>
                </c:pt>
                <c:pt idx="59">
                  <c:v>0.50015969700000018</c:v>
                </c:pt>
                <c:pt idx="60">
                  <c:v>0.46080000000000004</c:v>
                </c:pt>
                <c:pt idx="61">
                  <c:v>0.42335970300000003</c:v>
                </c:pt>
                <c:pt idx="62">
                  <c:v>0.38783529600000011</c:v>
                </c:pt>
                <c:pt idx="63">
                  <c:v>0.35421642900000028</c:v>
                </c:pt>
                <c:pt idx="64">
                  <c:v>0.32248627199999991</c:v>
                </c:pt>
                <c:pt idx="65">
                  <c:v>0.29262187500000009</c:v>
                </c:pt>
                <c:pt idx="66">
                  <c:v>0.26459452799999983</c:v>
                </c:pt>
                <c:pt idx="67">
                  <c:v>0.23837012100000002</c:v>
                </c:pt>
                <c:pt idx="68">
                  <c:v>0.21390950399999994</c:v>
                </c:pt>
                <c:pt idx="69">
                  <c:v>0.19116884700000017</c:v>
                </c:pt>
                <c:pt idx="70">
                  <c:v>0.1701000000000002</c:v>
                </c:pt>
                <c:pt idx="71">
                  <c:v>0.150650853</c:v>
                </c:pt>
                <c:pt idx="72">
                  <c:v>0.13276569599999999</c:v>
                </c:pt>
                <c:pt idx="73">
                  <c:v>0.116385579</c:v>
                </c:pt>
                <c:pt idx="74">
                  <c:v>0.10144867200000003</c:v>
                </c:pt>
                <c:pt idx="75">
                  <c:v>8.7890625000000028E-2</c:v>
                </c:pt>
                <c:pt idx="76">
                  <c:v>7.5644927999999972E-2</c:v>
                </c:pt>
                <c:pt idx="77">
                  <c:v>6.4643270999999974E-2</c:v>
                </c:pt>
                <c:pt idx="78">
                  <c:v>5.4815904000000006E-2</c:v>
                </c:pt>
                <c:pt idx="79">
                  <c:v>4.6091996999999982E-2</c:v>
                </c:pt>
                <c:pt idx="80">
                  <c:v>3.8399999999999976E-2</c:v>
                </c:pt>
                <c:pt idx="81">
                  <c:v>3.1668002999999917E-2</c:v>
                </c:pt>
                <c:pt idx="82">
                  <c:v>2.5824096000000046E-2</c:v>
                </c:pt>
                <c:pt idx="83">
                  <c:v>2.0796729000000007E-2</c:v>
                </c:pt>
                <c:pt idx="84">
                  <c:v>1.6515071999999999E-2</c:v>
                </c:pt>
                <c:pt idx="85">
                  <c:v>1.2909375000000009E-2</c:v>
                </c:pt>
                <c:pt idx="86">
                  <c:v>9.9113280000000126E-3</c:v>
                </c:pt>
                <c:pt idx="87">
                  <c:v>7.4544210000000105E-3</c:v>
                </c:pt>
                <c:pt idx="88">
                  <c:v>5.474304000000001E-3</c:v>
                </c:pt>
                <c:pt idx="89">
                  <c:v>3.9091469999999965E-3</c:v>
                </c:pt>
                <c:pt idx="90">
                  <c:v>2.6999999999999993E-3</c:v>
                </c:pt>
                <c:pt idx="91">
                  <c:v>1.7911530000000002E-3</c:v>
                </c:pt>
                <c:pt idx="92">
                  <c:v>1.130495999999996E-3</c:v>
                </c:pt>
                <c:pt idx="93">
                  <c:v>6.6987899999999866E-4</c:v>
                </c:pt>
                <c:pt idx="94">
                  <c:v>3.6547200000000107E-4</c:v>
                </c:pt>
                <c:pt idx="95">
                  <c:v>1.7812500000000066E-4</c:v>
                </c:pt>
                <c:pt idx="96">
                  <c:v>7.3728000000000213E-5</c:v>
                </c:pt>
                <c:pt idx="97">
                  <c:v>2.3571000000000042E-5</c:v>
                </c:pt>
                <c:pt idx="98">
                  <c:v>4.7040000000000137E-6</c:v>
                </c:pt>
                <c:pt idx="99">
                  <c:v>2.970000000000014E-7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980160"/>
        <c:axId val="341980552"/>
      </c:areaChart>
      <c:catAx>
        <c:axId val="3419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805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1980552"/>
        <c:scaling>
          <c:orientation val="minMax"/>
          <c:min val="0"/>
        </c:scaling>
        <c:delete val="0"/>
        <c:axPos val="l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801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21452184889103E-2"/>
          <c:y val="4.6356776425674102E-2"/>
          <c:w val="0.91008113845292105"/>
          <c:h val="0.7905869720830349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t!$X$3:$X$83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cat>
          <c:val>
            <c:numRef>
              <c:f>t!$Y$3:$Y$83</c:f>
              <c:numCache>
                <c:formatCode>0.000000</c:formatCode>
                <c:ptCount val="81"/>
                <c:pt idx="0">
                  <c:v>4.8429572567769419E-3</c:v>
                </c:pt>
                <c:pt idx="1">
                  <c:v>5.4293853425797095E-3</c:v>
                </c:pt>
                <c:pt idx="2">
                  <c:v>6.0959508747720353E-3</c:v>
                </c:pt>
                <c:pt idx="3">
                  <c:v>6.8546212569865501E-3</c:v>
                </c:pt>
                <c:pt idx="4">
                  <c:v>7.7192497753470705E-3</c:v>
                </c:pt>
                <c:pt idx="5">
                  <c:v>8.7058742726241461E-3</c:v>
                </c:pt>
                <c:pt idx="6">
                  <c:v>9.8330589928241098E-3</c:v>
                </c:pt>
                <c:pt idx="7">
                  <c:v>1.1122283580699034E-2</c:v>
                </c:pt>
                <c:pt idx="8">
                  <c:v>1.2598382516512529E-2</c:v>
                </c:pt>
                <c:pt idx="9">
                  <c:v>1.4290036933673651E-2</c:v>
                </c:pt>
                <c:pt idx="10">
                  <c:v>1.6230318537136836E-2</c:v>
                </c:pt>
                <c:pt idx="11">
                  <c:v>1.8457281861546174E-2</c:v>
                </c:pt>
                <c:pt idx="12">
                  <c:v>2.1014595928967178E-2</c:v>
                </c:pt>
                <c:pt idx="13">
                  <c:v>2.395219892574213E-2</c:v>
                </c:pt>
                <c:pt idx="14">
                  <c:v>2.7326949144332001E-2</c:v>
                </c:pt>
                <c:pt idx="15">
                  <c:v>3.1203231363980746E-2</c:v>
                </c:pt>
                <c:pt idx="16">
                  <c:v>3.565345926825815E-2</c:v>
                </c:pt>
                <c:pt idx="17">
                  <c:v>4.0758390680047142E-2</c:v>
                </c:pt>
                <c:pt idx="18">
                  <c:v>4.6607142855725411E-2</c:v>
                </c:pt>
                <c:pt idx="19">
                  <c:v>5.3296759907081603E-2</c:v>
                </c:pt>
                <c:pt idx="20">
                  <c:v>6.0931144726298347E-2</c:v>
                </c:pt>
                <c:pt idx="21">
                  <c:v>6.961912635734889E-2</c:v>
                </c:pt>
                <c:pt idx="22">
                  <c:v>7.9471395847820064E-2</c:v>
                </c:pt>
                <c:pt idx="23">
                  <c:v>9.0596017887158847E-2</c:v>
                </c:pt>
                <c:pt idx="24">
                  <c:v>0.10309222488428957</c:v>
                </c:pt>
                <c:pt idx="25">
                  <c:v>0.11704224208645836</c:v>
                </c:pt>
                <c:pt idx="26">
                  <c:v>0.13250099843435392</c:v>
                </c:pt>
                <c:pt idx="27">
                  <c:v>0.14948377120666434</c:v>
                </c:pt>
                <c:pt idx="28">
                  <c:v>0.16795211267712551</c:v>
                </c:pt>
                <c:pt idx="29">
                  <c:v>0.18779882143265786</c:v>
                </c:pt>
                <c:pt idx="30">
                  <c:v>0.20883323328244469</c:v>
                </c:pt>
                <c:pt idx="31">
                  <c:v>0.23076866347750358</c:v>
                </c:pt>
                <c:pt idx="32">
                  <c:v>0.25321433279556688</c:v>
                </c:pt>
                <c:pt idx="33">
                  <c:v>0.27567440705539764</c:v>
                </c:pt>
                <c:pt idx="34">
                  <c:v>0.29755669532995022</c:v>
                </c:pt>
                <c:pt idx="35">
                  <c:v>0.3181929213006135</c:v>
                </c:pt>
                <c:pt idx="36">
                  <c:v>0.33687121596092662</c:v>
                </c:pt>
                <c:pt idx="37">
                  <c:v>0.35287963715079973</c:v>
                </c:pt>
                <c:pt idx="38">
                  <c:v>0.3655573586627725</c:v>
                </c:pt>
                <c:pt idx="39">
                  <c:v>0.37434813579415749</c:v>
                </c:pt>
                <c:pt idx="40">
                  <c:v>0.378849294226698</c:v>
                </c:pt>
                <c:pt idx="41">
                  <c:v>0.37884929422669633</c:v>
                </c:pt>
                <c:pt idx="42">
                  <c:v>0.37434813579415915</c:v>
                </c:pt>
                <c:pt idx="43">
                  <c:v>0.3655573586627725</c:v>
                </c:pt>
                <c:pt idx="44">
                  <c:v>0.35287963715079917</c:v>
                </c:pt>
                <c:pt idx="45">
                  <c:v>0.33687121596092773</c:v>
                </c:pt>
                <c:pt idx="46">
                  <c:v>0.31819292130061294</c:v>
                </c:pt>
                <c:pt idx="47">
                  <c:v>0.29755669532995022</c:v>
                </c:pt>
                <c:pt idx="48">
                  <c:v>0.27567440705539736</c:v>
                </c:pt>
                <c:pt idx="49">
                  <c:v>0.25321433279556715</c:v>
                </c:pt>
                <c:pt idx="50">
                  <c:v>0.23076866347750413</c:v>
                </c:pt>
                <c:pt idx="51">
                  <c:v>0.20883323328244385</c:v>
                </c:pt>
                <c:pt idx="52">
                  <c:v>0.18779882143265869</c:v>
                </c:pt>
                <c:pt idx="53">
                  <c:v>0.16795211267712551</c:v>
                </c:pt>
                <c:pt idx="54">
                  <c:v>0.14948377120666434</c:v>
                </c:pt>
                <c:pt idx="55">
                  <c:v>0.13250099843436614</c:v>
                </c:pt>
                <c:pt idx="56">
                  <c:v>0.11704224208644587</c:v>
                </c:pt>
                <c:pt idx="57">
                  <c:v>0.10309222488428915</c:v>
                </c:pt>
                <c:pt idx="58">
                  <c:v>9.0596017887166758E-2</c:v>
                </c:pt>
                <c:pt idx="59">
                  <c:v>7.9471395847819926E-2</c:v>
                </c:pt>
                <c:pt idx="60">
                  <c:v>6.9619126357348682E-2</c:v>
                </c:pt>
                <c:pt idx="61">
                  <c:v>6.0931144726290576E-2</c:v>
                </c:pt>
                <c:pt idx="62">
                  <c:v>5.3296759907086599E-2</c:v>
                </c:pt>
                <c:pt idx="63">
                  <c:v>4.6607142855724648E-2</c:v>
                </c:pt>
                <c:pt idx="64">
                  <c:v>4.075839068004683E-2</c:v>
                </c:pt>
                <c:pt idx="65">
                  <c:v>3.5653459268257803E-2</c:v>
                </c:pt>
                <c:pt idx="66">
                  <c:v>3.1203231363980954E-2</c:v>
                </c:pt>
                <c:pt idx="67">
                  <c:v>2.7326949144330648E-2</c:v>
                </c:pt>
                <c:pt idx="68">
                  <c:v>2.3952198925741852E-2</c:v>
                </c:pt>
                <c:pt idx="69">
                  <c:v>2.1014595928967594E-2</c:v>
                </c:pt>
                <c:pt idx="70">
                  <c:v>1.8457281861545827E-2</c:v>
                </c:pt>
                <c:pt idx="71">
                  <c:v>1.6230318537137078E-2</c:v>
                </c:pt>
                <c:pt idx="72">
                  <c:v>1.4290036933672923E-2</c:v>
                </c:pt>
                <c:pt idx="73">
                  <c:v>1.259838251651213E-2</c:v>
                </c:pt>
                <c:pt idx="74">
                  <c:v>1.1122283580698999E-2</c:v>
                </c:pt>
                <c:pt idx="75">
                  <c:v>9.8330589928241618E-3</c:v>
                </c:pt>
                <c:pt idx="76">
                  <c:v>8.7058742726242588E-3</c:v>
                </c:pt>
                <c:pt idx="77">
                  <c:v>7.7192497753464373E-3</c:v>
                </c:pt>
                <c:pt idx="78">
                  <c:v>6.8546212569864373E-3</c:v>
                </c:pt>
                <c:pt idx="79">
                  <c:v>6.0959508747726598E-3</c:v>
                </c:pt>
                <c:pt idx="80">
                  <c:v>5.429385342579085E-3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t!$X$3:$X$83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cat>
          <c:val>
            <c:numRef>
              <c:f>'standard normal'!$B$4</c:f>
              <c:numCache>
                <c:formatCode>General</c:formatCode>
                <c:ptCount val="1"/>
                <c:pt idx="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981336"/>
        <c:axId val="341981728"/>
      </c:areaChart>
      <c:catAx>
        <c:axId val="34198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817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1981728"/>
        <c:scaling>
          <c:orientation val="minMax"/>
          <c:max val="0.5"/>
          <c:min val="0"/>
        </c:scaling>
        <c:delete val="0"/>
        <c:axPos val="l"/>
        <c:numFmt formatCode="0.000000" sourceLinked="1"/>
        <c:majorTickMark val="none"/>
        <c:minorTickMark val="none"/>
        <c:tickLblPos val="none"/>
        <c:spPr>
          <a:ln w="9525">
            <a:noFill/>
          </a:ln>
        </c:spPr>
        <c:crossAx val="341981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18223785106805E-2"/>
          <c:y val="0.123377014562876"/>
          <c:w val="0.87563397518318298"/>
          <c:h val="0.6883138707192020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A3D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chi_squared!$X$2:$X$62</c:f>
              <c:numCache>
                <c:formatCode>General</c:formatCode>
                <c:ptCount val="6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58.5</c:v>
                </c:pt>
                <c:pt idx="40">
                  <c:v>60</c:v>
                </c:pt>
                <c:pt idx="41">
                  <c:v>61.5</c:v>
                </c:pt>
                <c:pt idx="42">
                  <c:v>63</c:v>
                </c:pt>
                <c:pt idx="43">
                  <c:v>64.5</c:v>
                </c:pt>
                <c:pt idx="44">
                  <c:v>66</c:v>
                </c:pt>
                <c:pt idx="45">
                  <c:v>67.5</c:v>
                </c:pt>
                <c:pt idx="46">
                  <c:v>69</c:v>
                </c:pt>
                <c:pt idx="47">
                  <c:v>70.5</c:v>
                </c:pt>
                <c:pt idx="48">
                  <c:v>72</c:v>
                </c:pt>
                <c:pt idx="49">
                  <c:v>73.5</c:v>
                </c:pt>
                <c:pt idx="50">
                  <c:v>75</c:v>
                </c:pt>
                <c:pt idx="51">
                  <c:v>76.5</c:v>
                </c:pt>
                <c:pt idx="52">
                  <c:v>78</c:v>
                </c:pt>
                <c:pt idx="53">
                  <c:v>79.5</c:v>
                </c:pt>
                <c:pt idx="54">
                  <c:v>81</c:v>
                </c:pt>
                <c:pt idx="55">
                  <c:v>82.5</c:v>
                </c:pt>
                <c:pt idx="56">
                  <c:v>84</c:v>
                </c:pt>
                <c:pt idx="57">
                  <c:v>85.5</c:v>
                </c:pt>
                <c:pt idx="58">
                  <c:v>87</c:v>
                </c:pt>
                <c:pt idx="59">
                  <c:v>88.5</c:v>
                </c:pt>
                <c:pt idx="60">
                  <c:v>90</c:v>
                </c:pt>
              </c:numCache>
            </c:numRef>
          </c:cat>
          <c:val>
            <c:numRef>
              <c:f>chi_squared!$Y$3:$Y$62</c:f>
              <c:numCache>
                <c:formatCode>0.0000</c:formatCode>
                <c:ptCount val="60"/>
                <c:pt idx="0">
                  <c:v>3.3759519118808992E-15</c:v>
                </c:pt>
                <c:pt idx="1">
                  <c:v>5.49281064986931E-11</c:v>
                </c:pt>
                <c:pt idx="2">
                  <c:v>1.1916423092732101E-8</c:v>
                </c:pt>
                <c:pt idx="3">
                  <c:v>4.3495258625185834E-7</c:v>
                </c:pt>
                <c:pt idx="4">
                  <c:v>5.9069052857026618E-6</c:v>
                </c:pt>
                <c:pt idx="5">
                  <c:v>4.2753186504365034E-5</c:v>
                </c:pt>
                <c:pt idx="6">
                  <c:v>2.0039682435196815E-4</c:v>
                </c:pt>
                <c:pt idx="7">
                  <c:v>6.8406538215840006E-4</c:v>
                </c:pt>
                <c:pt idx="8">
                  <c:v>1.8347116453347363E-3</c:v>
                </c:pt>
                <c:pt idx="9">
                  <c:v>4.0720044073190844E-3</c:v>
                </c:pt>
                <c:pt idx="10">
                  <c:v>7.759485263661537E-3</c:v>
                </c:pt>
                <c:pt idx="11">
                  <c:v>1.304444644337918E-2</c:v>
                </c:pt>
                <c:pt idx="12">
                  <c:v>1.9746989947679604E-2</c:v>
                </c:pt>
                <c:pt idx="13">
                  <c:v>2.7350207985055424E-2</c:v>
                </c:pt>
                <c:pt idx="14">
                  <c:v>3.5095783808852331E-2</c:v>
                </c:pt>
                <c:pt idx="15">
                  <c:v>4.2146446407447136E-2</c:v>
                </c:pt>
                <c:pt idx="16">
                  <c:v>4.7757997049387435E-2</c:v>
                </c:pt>
                <c:pt idx="17">
                  <c:v>5.1410940880488774E-2</c:v>
                </c:pt>
                <c:pt idx="18">
                  <c:v>5.2874780949000257E-2</c:v>
                </c:pt>
                <c:pt idx="19">
                  <c:v>5.22034966941467E-2</c:v>
                </c:pt>
                <c:pt idx="20">
                  <c:v>4.9679161024967833E-2</c:v>
                </c:pt>
                <c:pt idx="21">
                  <c:v>4.5728580314662093E-2</c:v>
                </c:pt>
                <c:pt idx="22">
                  <c:v>4.0836621028900622E-2</c:v>
                </c:pt>
                <c:pt idx="23">
                  <c:v>3.5473201900479832E-2</c:v>
                </c:pt>
                <c:pt idx="24">
                  <c:v>3.0042605286023056E-2</c:v>
                </c:pt>
                <c:pt idx="25">
                  <c:v>2.4856515891010567E-2</c:v>
                </c:pt>
                <c:pt idx="26">
                  <c:v>2.012733245283993E-2</c:v>
                </c:pt>
                <c:pt idx="27">
                  <c:v>1.5975969091663583E-2</c:v>
                </c:pt>
                <c:pt idx="28">
                  <c:v>1.2448042829646511E-2</c:v>
                </c:pt>
                <c:pt idx="29">
                  <c:v>9.5332706316009208E-3</c:v>
                </c:pt>
                <c:pt idx="30">
                  <c:v>7.184368578615115E-3</c:v>
                </c:pt>
                <c:pt idx="31">
                  <c:v>5.3332483832873772E-3</c:v>
                </c:pt>
                <c:pt idx="32">
                  <c:v>3.9035528750797819E-3</c:v>
                </c:pt>
                <c:pt idx="33">
                  <c:v>2.8194528410051913E-3</c:v>
                </c:pt>
                <c:pt idx="34">
                  <c:v>2.0111518390222294E-3</c:v>
                </c:pt>
                <c:pt idx="35">
                  <c:v>1.4177834427666625E-3</c:v>
                </c:pt>
                <c:pt idx="36">
                  <c:v>9.8842549041355809E-4</c:v>
                </c:pt>
                <c:pt idx="37">
                  <c:v>6.8188000967306373E-4</c:v>
                </c:pt>
                <c:pt idx="38">
                  <c:v>4.6573875223680322E-4</c:v>
                </c:pt>
                <c:pt idx="39">
                  <c:v>3.1511503467932894E-4</c:v>
                </c:pt>
                <c:pt idx="40">
                  <c:v>2.1129709010410855E-4</c:v>
                </c:pt>
                <c:pt idx="41">
                  <c:v>1.4047720292298393E-4</c:v>
                </c:pt>
                <c:pt idx="42">
                  <c:v>9.2636651863653441E-5</c:v>
                </c:pt>
                <c:pt idx="43">
                  <c:v>6.0616228742723287E-5</c:v>
                </c:pt>
                <c:pt idx="44">
                  <c:v>3.9371071983559012E-5</c:v>
                </c:pt>
                <c:pt idx="45">
                  <c:v>2.5391644147424824E-5</c:v>
                </c:pt>
                <c:pt idx="46">
                  <c:v>1.6265347102676724E-5</c:v>
                </c:pt>
                <c:pt idx="47">
                  <c:v>1.0351896532349395E-5</c:v>
                </c:pt>
                <c:pt idx="48">
                  <c:v>6.5475362467370957E-6</c:v>
                </c:pt>
                <c:pt idx="49">
                  <c:v>4.1166832192018887E-6</c:v>
                </c:pt>
                <c:pt idx="50">
                  <c:v>2.573546839042725E-6</c:v>
                </c:pt>
                <c:pt idx="51">
                  <c:v>1.6000341324466187E-6</c:v>
                </c:pt>
                <c:pt idx="52">
                  <c:v>9.8953416246179882E-7</c:v>
                </c:pt>
                <c:pt idx="53">
                  <c:v>6.0886827720392966E-7</c:v>
                </c:pt>
                <c:pt idx="54">
                  <c:v>3.7281101576229031E-7</c:v>
                </c:pt>
                <c:pt idx="55">
                  <c:v>2.2719790404579498E-7</c:v>
                </c:pt>
                <c:pt idx="56">
                  <c:v>1.3782986093187807E-7</c:v>
                </c:pt>
                <c:pt idx="57">
                  <c:v>8.3248246296463435E-8</c:v>
                </c:pt>
                <c:pt idx="58">
                  <c:v>5.0068597416223305E-8</c:v>
                </c:pt>
                <c:pt idx="59">
                  <c:v>2.9990019356773701E-8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chi_squared!$X$2:$X$62</c:f>
              <c:numCache>
                <c:formatCode>General</c:formatCode>
                <c:ptCount val="6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58.5</c:v>
                </c:pt>
                <c:pt idx="40">
                  <c:v>60</c:v>
                </c:pt>
                <c:pt idx="41">
                  <c:v>61.5</c:v>
                </c:pt>
                <c:pt idx="42">
                  <c:v>63</c:v>
                </c:pt>
                <c:pt idx="43">
                  <c:v>64.5</c:v>
                </c:pt>
                <c:pt idx="44">
                  <c:v>66</c:v>
                </c:pt>
                <c:pt idx="45">
                  <c:v>67.5</c:v>
                </c:pt>
                <c:pt idx="46">
                  <c:v>69</c:v>
                </c:pt>
                <c:pt idx="47">
                  <c:v>70.5</c:v>
                </c:pt>
                <c:pt idx="48">
                  <c:v>72</c:v>
                </c:pt>
                <c:pt idx="49">
                  <c:v>73.5</c:v>
                </c:pt>
                <c:pt idx="50">
                  <c:v>75</c:v>
                </c:pt>
                <c:pt idx="51">
                  <c:v>76.5</c:v>
                </c:pt>
                <c:pt idx="52">
                  <c:v>78</c:v>
                </c:pt>
                <c:pt idx="53">
                  <c:v>79.5</c:v>
                </c:pt>
                <c:pt idx="54">
                  <c:v>81</c:v>
                </c:pt>
                <c:pt idx="55">
                  <c:v>82.5</c:v>
                </c:pt>
                <c:pt idx="56">
                  <c:v>84</c:v>
                </c:pt>
                <c:pt idx="57">
                  <c:v>85.5</c:v>
                </c:pt>
                <c:pt idx="58">
                  <c:v>87</c:v>
                </c:pt>
                <c:pt idx="59">
                  <c:v>88.5</c:v>
                </c:pt>
                <c:pt idx="60">
                  <c:v>90</c:v>
                </c:pt>
              </c:numCache>
            </c:numRef>
          </c:cat>
          <c:val>
            <c:numRef>
              <c:f>'standard normal'!$B$4</c:f>
              <c:numCache>
                <c:formatCode>General</c:formatCode>
                <c:ptCount val="1"/>
                <c:pt idx="0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982512"/>
        <c:axId val="341982904"/>
      </c:areaChart>
      <c:catAx>
        <c:axId val="3419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829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41982904"/>
        <c:scaling>
          <c:orientation val="minMax"/>
          <c:min val="0"/>
        </c:scaling>
        <c:delete val="0"/>
        <c:axPos val="l"/>
        <c:numFmt formatCode="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982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12</xdr:row>
      <xdr:rowOff>20320</xdr:rowOff>
    </xdr:from>
    <xdr:to>
      <xdr:col>4</xdr:col>
      <xdr:colOff>782320</xdr:colOff>
      <xdr:row>21</xdr:row>
      <xdr:rowOff>91440</xdr:rowOff>
    </xdr:to>
    <xdr:graphicFrame macro="">
      <xdr:nvGraphicFramePr>
        <xdr:cNvPr id="7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538480</xdr:colOff>
      <xdr:row>9</xdr:row>
      <xdr:rowOff>180340</xdr:rowOff>
    </xdr:from>
    <xdr:to>
      <xdr:col>7</xdr:col>
      <xdr:colOff>314960</xdr:colOff>
      <xdr:row>20</xdr:row>
      <xdr:rowOff>180340</xdr:rowOff>
    </xdr:to>
    <xdr:graphicFrame macro="">
      <xdr:nvGraphicFramePr>
        <xdr:cNvPr id="9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10</xdr:row>
      <xdr:rowOff>20320</xdr:rowOff>
    </xdr:from>
    <xdr:to>
      <xdr:col>7</xdr:col>
      <xdr:colOff>284480</xdr:colOff>
      <xdr:row>20</xdr:row>
      <xdr:rowOff>60960</xdr:rowOff>
    </xdr:to>
    <xdr:graphicFrame macro="">
      <xdr:nvGraphicFramePr>
        <xdr:cNvPr id="4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9</xdr:row>
      <xdr:rowOff>137160</xdr:rowOff>
    </xdr:from>
    <xdr:to>
      <xdr:col>4</xdr:col>
      <xdr:colOff>640080</xdr:colOff>
      <xdr:row>20</xdr:row>
      <xdr:rowOff>137160</xdr:rowOff>
    </xdr:to>
    <xdr:graphicFrame macro="">
      <xdr:nvGraphicFramePr>
        <xdr:cNvPr id="10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10</xdr:row>
      <xdr:rowOff>5080</xdr:rowOff>
    </xdr:from>
    <xdr:to>
      <xdr:col>7</xdr:col>
      <xdr:colOff>375920</xdr:colOff>
      <xdr:row>21</xdr:row>
      <xdr:rowOff>111760</xdr:rowOff>
    </xdr:to>
    <xdr:graphicFrame macro="">
      <xdr:nvGraphicFramePr>
        <xdr:cNvPr id="205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15240</xdr:rowOff>
    </xdr:from>
    <xdr:to>
      <xdr:col>5</xdr:col>
      <xdr:colOff>436880</xdr:colOff>
      <xdr:row>23</xdr:row>
      <xdr:rowOff>106680</xdr:rowOff>
    </xdr:to>
    <xdr:graphicFrame macro="">
      <xdr:nvGraphicFramePr>
        <xdr:cNvPr id="5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416560</xdr:colOff>
      <xdr:row>10</xdr:row>
      <xdr:rowOff>10160</xdr:rowOff>
    </xdr:from>
    <xdr:to>
      <xdr:col>7</xdr:col>
      <xdr:colOff>355600</xdr:colOff>
      <xdr:row>22</xdr:row>
      <xdr:rowOff>33020</xdr:rowOff>
    </xdr:to>
    <xdr:graphicFrame macro="">
      <xdr:nvGraphicFramePr>
        <xdr:cNvPr id="3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519514</xdr:colOff>
      <xdr:row>20</xdr:row>
      <xdr:rowOff>159625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670560</xdr:colOff>
      <xdr:row>10</xdr:row>
      <xdr:rowOff>2540</xdr:rowOff>
    </xdr:from>
    <xdr:to>
      <xdr:col>7</xdr:col>
      <xdr:colOff>50800</xdr:colOff>
      <xdr:row>21</xdr:row>
      <xdr:rowOff>2540</xdr:rowOff>
    </xdr:to>
    <xdr:graphicFrame macro="">
      <xdr:nvGraphicFramePr>
        <xdr:cNvPr id="82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629920</xdr:colOff>
      <xdr:row>10</xdr:row>
      <xdr:rowOff>7620</xdr:rowOff>
    </xdr:from>
    <xdr:to>
      <xdr:col>7</xdr:col>
      <xdr:colOff>203200</xdr:colOff>
      <xdr:row>21</xdr:row>
      <xdr:rowOff>7620</xdr:rowOff>
    </xdr:to>
    <xdr:graphicFrame macro="">
      <xdr:nvGraphicFramePr>
        <xdr:cNvPr id="10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3"/>
  <sheetViews>
    <sheetView tabSelected="1" zoomScale="125" workbookViewId="0">
      <selection sqref="A1:C1"/>
    </sheetView>
  </sheetViews>
  <sheetFormatPr defaultColWidth="10.5546875" defaultRowHeight="15" x14ac:dyDescent="0.35"/>
  <cols>
    <col min="1" max="1" width="10.5546875" style="2"/>
    <col min="2" max="2" width="10.5546875" style="1"/>
    <col min="4" max="4" width="12" customWidth="1"/>
    <col min="5" max="5" width="10.5546875" style="1"/>
    <col min="24" max="25" width="10.5546875" style="1"/>
  </cols>
  <sheetData>
    <row r="1" spans="1:25" ht="15.6" thickBot="1" x14ac:dyDescent="0.4">
      <c r="A1" s="45" t="s">
        <v>23</v>
      </c>
      <c r="B1" s="45"/>
      <c r="C1" s="45"/>
      <c r="D1" s="23"/>
      <c r="E1" s="24"/>
      <c r="F1" s="17"/>
      <c r="G1" s="17"/>
      <c r="H1" t="s">
        <v>1</v>
      </c>
    </row>
    <row r="2" spans="1:25" ht="10.050000000000001" customHeight="1" thickBot="1" x14ac:dyDescent="0.4">
      <c r="A2" s="25"/>
      <c r="B2" s="24"/>
      <c r="C2" s="23"/>
      <c r="D2" s="23"/>
      <c r="E2" s="24"/>
      <c r="F2" s="17"/>
      <c r="G2" s="17"/>
      <c r="V2" s="7"/>
      <c r="W2" s="7"/>
      <c r="X2" s="3" t="s">
        <v>5</v>
      </c>
      <c r="Y2" s="3" t="s">
        <v>7</v>
      </c>
    </row>
    <row r="3" spans="1:25" s="4" customFormat="1" x14ac:dyDescent="0.35">
      <c r="A3" s="46" t="s">
        <v>15</v>
      </c>
      <c r="B3" s="46"/>
      <c r="C3" s="26"/>
      <c r="D3" s="46" t="s">
        <v>50</v>
      </c>
      <c r="E3" s="46"/>
      <c r="F3" s="20"/>
      <c r="G3" s="17"/>
      <c r="Q3"/>
      <c r="X3" s="1">
        <v>0</v>
      </c>
      <c r="Y3" s="4">
        <f>IF(X3&lt;=$B$4,_xlfn.BINOM.DIST(X3,$B$4,$B$5,0),"")</f>
        <v>5.9049000000000059E-6</v>
      </c>
    </row>
    <row r="4" spans="1:25" x14ac:dyDescent="0.35">
      <c r="A4" s="24" t="s">
        <v>8</v>
      </c>
      <c r="B4" s="27">
        <v>10</v>
      </c>
      <c r="C4" s="23"/>
      <c r="D4" s="24" t="s">
        <v>16</v>
      </c>
      <c r="E4" s="27">
        <v>1</v>
      </c>
      <c r="F4" s="17"/>
      <c r="G4" s="19"/>
      <c r="X4" s="1">
        <f>IF(X3&lt;$B$4,X3+1,"")</f>
        <v>1</v>
      </c>
      <c r="Y4" s="4">
        <f t="shared" ref="Y4:Y67" si="0">IF(X4&lt;=$B$4,_xlfn.BINOM.DIST(X4,$B$4,$B$5,0),"")</f>
        <v>1.3778100000000015E-4</v>
      </c>
    </row>
    <row r="5" spans="1:25" x14ac:dyDescent="0.35">
      <c r="A5" s="24" t="s">
        <v>9</v>
      </c>
      <c r="B5" s="27">
        <v>0.7</v>
      </c>
      <c r="C5" s="23"/>
      <c r="D5" s="24" t="s">
        <v>17</v>
      </c>
      <c r="E5" s="27">
        <v>4</v>
      </c>
      <c r="F5" s="17"/>
      <c r="G5" s="19"/>
      <c r="X5" s="1">
        <f t="shared" ref="X5:X43" si="1">IF(X4&lt;$B$4,X4+1,"")</f>
        <v>2</v>
      </c>
      <c r="Y5" s="4">
        <f t="shared" si="0"/>
        <v>1.4467005000000047E-3</v>
      </c>
    </row>
    <row r="6" spans="1:25" x14ac:dyDescent="0.35">
      <c r="A6" s="25"/>
      <c r="B6" s="24"/>
      <c r="C6" s="23"/>
      <c r="D6" s="24"/>
      <c r="E6" s="24"/>
      <c r="F6" s="17"/>
      <c r="G6" s="20"/>
      <c r="X6" s="1">
        <f t="shared" si="1"/>
        <v>3</v>
      </c>
      <c r="Y6" s="4">
        <f t="shared" si="0"/>
        <v>9.0016920000000108E-3</v>
      </c>
    </row>
    <row r="7" spans="1:25" x14ac:dyDescent="0.35">
      <c r="A7" s="24" t="s">
        <v>18</v>
      </c>
      <c r="B7" s="28">
        <f>B4*B5</f>
        <v>7</v>
      </c>
      <c r="C7" s="23"/>
      <c r="D7" s="24" t="s">
        <v>20</v>
      </c>
      <c r="E7" s="29">
        <f>_xlfn.BINOM.DIST(E4,$B$4,B5,0)</f>
        <v>1.3778100000000015E-4</v>
      </c>
      <c r="F7" s="17"/>
      <c r="G7" s="19"/>
      <c r="X7" s="1">
        <f t="shared" si="1"/>
        <v>4</v>
      </c>
      <c r="Y7" s="4">
        <f t="shared" si="0"/>
        <v>3.6756909000000053E-2</v>
      </c>
    </row>
    <row r="8" spans="1:25" ht="14.25" customHeight="1" x14ac:dyDescent="0.35">
      <c r="A8" s="24" t="s">
        <v>19</v>
      </c>
      <c r="B8" s="28">
        <f>B4*B5*(1-B5)</f>
        <v>2.1000000000000005</v>
      </c>
      <c r="C8" s="23"/>
      <c r="D8" s="24" t="s">
        <v>52</v>
      </c>
      <c r="E8" s="29">
        <f>_xlfn.BINOM.DIST(E4,$B$4,$B$5,1)</f>
        <v>1.4368590000000012E-4</v>
      </c>
      <c r="F8" s="17"/>
      <c r="G8" s="19"/>
      <c r="X8" s="1">
        <f t="shared" si="1"/>
        <v>5</v>
      </c>
      <c r="Y8" s="4">
        <f t="shared" si="0"/>
        <v>0.10291934520000004</v>
      </c>
    </row>
    <row r="9" spans="1:25" ht="14.25" customHeight="1" x14ac:dyDescent="0.35">
      <c r="A9" s="25"/>
      <c r="B9" s="24"/>
      <c r="C9" s="23"/>
      <c r="D9" s="24" t="s">
        <v>53</v>
      </c>
      <c r="E9" s="29">
        <f>_xlfn.BINOM.DIST($E$5,$B$4,$B$5,0)</f>
        <v>3.6756909000000053E-2</v>
      </c>
      <c r="F9" s="17"/>
      <c r="G9" s="17"/>
      <c r="X9" s="1">
        <f t="shared" si="1"/>
        <v>6</v>
      </c>
      <c r="Y9" s="4">
        <f t="shared" si="0"/>
        <v>0.20012094900000008</v>
      </c>
    </row>
    <row r="10" spans="1:25" ht="14.25" customHeight="1" x14ac:dyDescent="0.35">
      <c r="A10" s="25"/>
      <c r="B10" s="24"/>
      <c r="C10" s="23"/>
      <c r="D10" s="24" t="s">
        <v>42</v>
      </c>
      <c r="E10" s="29">
        <f>1-_xlfn.BINOM.DIST($E$5-1,$B$4,$B$5,1)</f>
        <v>0.98940792160000002</v>
      </c>
      <c r="F10" s="17"/>
      <c r="G10" s="17"/>
      <c r="X10" s="1">
        <f t="shared" si="1"/>
        <v>7</v>
      </c>
      <c r="Y10" s="4">
        <f t="shared" si="0"/>
        <v>0.26682793200000005</v>
      </c>
    </row>
    <row r="11" spans="1:25" ht="14.25" customHeight="1" x14ac:dyDescent="0.35">
      <c r="A11" s="25"/>
      <c r="B11" s="24"/>
      <c r="C11" s="23"/>
      <c r="D11" s="30" t="s">
        <v>54</v>
      </c>
      <c r="E11" s="29">
        <f>IF($E$4&lt;=$E$5,_xlfn.BINOM.DIST($E$5,$B$4,$B$5,1)-IF($E$4=0,0,_xlfn.BINOM.DIST($E$4-1,$B$4,$B$5,1)),"Invalid a,b")</f>
        <v>4.7343082500000015E-2</v>
      </c>
      <c r="F11" s="17"/>
      <c r="G11" s="17"/>
      <c r="X11" s="1">
        <f t="shared" si="1"/>
        <v>8</v>
      </c>
      <c r="Y11" s="4">
        <f t="shared" si="0"/>
        <v>0.23347444050000005</v>
      </c>
    </row>
    <row r="12" spans="1:25" ht="14.25" customHeight="1" x14ac:dyDescent="0.35">
      <c r="F12" s="17"/>
      <c r="G12" s="17"/>
      <c r="J12" s="22"/>
      <c r="X12" s="1">
        <f t="shared" si="1"/>
        <v>9</v>
      </c>
      <c r="Y12" s="4">
        <f t="shared" si="0"/>
        <v>0.121060821</v>
      </c>
    </row>
    <row r="13" spans="1:25" x14ac:dyDescent="0.35">
      <c r="X13" s="1">
        <f t="shared" si="1"/>
        <v>10</v>
      </c>
      <c r="Y13" s="4">
        <f t="shared" si="0"/>
        <v>2.824752489999998E-2</v>
      </c>
    </row>
    <row r="14" spans="1:25" x14ac:dyDescent="0.35">
      <c r="B14" s="1" t="s">
        <v>1</v>
      </c>
      <c r="X14" s="1" t="str">
        <f t="shared" si="1"/>
        <v/>
      </c>
      <c r="Y14" s="4" t="str">
        <f t="shared" si="0"/>
        <v/>
      </c>
    </row>
    <row r="15" spans="1:25" x14ac:dyDescent="0.35">
      <c r="E15" s="6" t="s">
        <v>1</v>
      </c>
      <c r="X15" s="1" t="str">
        <f t="shared" si="1"/>
        <v/>
      </c>
      <c r="Y15" s="4" t="str">
        <f t="shared" si="0"/>
        <v/>
      </c>
    </row>
    <row r="16" spans="1:25" x14ac:dyDescent="0.35">
      <c r="X16" s="1" t="str">
        <f t="shared" si="1"/>
        <v/>
      </c>
      <c r="Y16" s="4" t="str">
        <f t="shared" si="0"/>
        <v/>
      </c>
    </row>
    <row r="17" spans="24:25" x14ac:dyDescent="0.35">
      <c r="X17" s="1" t="str">
        <f t="shared" si="1"/>
        <v/>
      </c>
      <c r="Y17" s="4" t="str">
        <f t="shared" si="0"/>
        <v/>
      </c>
    </row>
    <row r="18" spans="24:25" x14ac:dyDescent="0.35">
      <c r="X18" s="1" t="str">
        <f t="shared" si="1"/>
        <v/>
      </c>
      <c r="Y18" s="4" t="str">
        <f t="shared" si="0"/>
        <v/>
      </c>
    </row>
    <row r="19" spans="24:25" x14ac:dyDescent="0.35">
      <c r="X19" s="1" t="str">
        <f t="shared" si="1"/>
        <v/>
      </c>
      <c r="Y19" s="4" t="str">
        <f t="shared" si="0"/>
        <v/>
      </c>
    </row>
    <row r="20" spans="24:25" x14ac:dyDescent="0.35">
      <c r="X20" s="1" t="str">
        <f t="shared" si="1"/>
        <v/>
      </c>
      <c r="Y20" s="4" t="str">
        <f t="shared" si="0"/>
        <v/>
      </c>
    </row>
    <row r="21" spans="24:25" x14ac:dyDescent="0.35">
      <c r="X21" s="1" t="str">
        <f t="shared" si="1"/>
        <v/>
      </c>
      <c r="Y21" s="4" t="str">
        <f t="shared" si="0"/>
        <v/>
      </c>
    </row>
    <row r="22" spans="24:25" x14ac:dyDescent="0.35">
      <c r="X22" s="1" t="str">
        <f t="shared" si="1"/>
        <v/>
      </c>
      <c r="Y22" s="4" t="str">
        <f t="shared" si="0"/>
        <v/>
      </c>
    </row>
    <row r="23" spans="24:25" x14ac:dyDescent="0.35">
      <c r="X23" s="1" t="str">
        <f t="shared" si="1"/>
        <v/>
      </c>
      <c r="Y23" s="4" t="str">
        <f t="shared" si="0"/>
        <v/>
      </c>
    </row>
    <row r="24" spans="24:25" x14ac:dyDescent="0.35">
      <c r="X24" s="1" t="str">
        <f t="shared" si="1"/>
        <v/>
      </c>
      <c r="Y24" s="4" t="str">
        <f t="shared" si="0"/>
        <v/>
      </c>
    </row>
    <row r="25" spans="24:25" x14ac:dyDescent="0.35">
      <c r="X25" s="1" t="str">
        <f t="shared" si="1"/>
        <v/>
      </c>
      <c r="Y25" s="4" t="str">
        <f t="shared" si="0"/>
        <v/>
      </c>
    </row>
    <row r="26" spans="24:25" x14ac:dyDescent="0.35">
      <c r="X26" s="1" t="str">
        <f t="shared" si="1"/>
        <v/>
      </c>
      <c r="Y26" s="4" t="str">
        <f t="shared" si="0"/>
        <v/>
      </c>
    </row>
    <row r="27" spans="24:25" x14ac:dyDescent="0.35">
      <c r="X27" s="1" t="str">
        <f t="shared" si="1"/>
        <v/>
      </c>
      <c r="Y27" s="4" t="str">
        <f t="shared" si="0"/>
        <v/>
      </c>
    </row>
    <row r="28" spans="24:25" x14ac:dyDescent="0.35">
      <c r="X28" s="1" t="str">
        <f t="shared" si="1"/>
        <v/>
      </c>
      <c r="Y28" s="4" t="str">
        <f t="shared" si="0"/>
        <v/>
      </c>
    </row>
    <row r="29" spans="24:25" x14ac:dyDescent="0.35">
      <c r="X29" s="1" t="str">
        <f t="shared" si="1"/>
        <v/>
      </c>
      <c r="Y29" s="4" t="str">
        <f t="shared" si="0"/>
        <v/>
      </c>
    </row>
    <row r="30" spans="24:25" x14ac:dyDescent="0.35">
      <c r="X30" s="1" t="str">
        <f t="shared" si="1"/>
        <v/>
      </c>
      <c r="Y30" s="4" t="str">
        <f t="shared" si="0"/>
        <v/>
      </c>
    </row>
    <row r="31" spans="24:25" x14ac:dyDescent="0.35">
      <c r="X31" s="1" t="str">
        <f t="shared" si="1"/>
        <v/>
      </c>
      <c r="Y31" s="4" t="str">
        <f t="shared" si="0"/>
        <v/>
      </c>
    </row>
    <row r="32" spans="24:25" x14ac:dyDescent="0.35">
      <c r="X32" s="1" t="str">
        <f t="shared" si="1"/>
        <v/>
      </c>
      <c r="Y32" s="4" t="str">
        <f t="shared" si="0"/>
        <v/>
      </c>
    </row>
    <row r="33" spans="24:25" x14ac:dyDescent="0.35">
      <c r="X33" s="1" t="str">
        <f t="shared" si="1"/>
        <v/>
      </c>
      <c r="Y33" s="4" t="str">
        <f t="shared" si="0"/>
        <v/>
      </c>
    </row>
    <row r="34" spans="24:25" x14ac:dyDescent="0.35">
      <c r="X34" s="1" t="str">
        <f t="shared" si="1"/>
        <v/>
      </c>
      <c r="Y34" s="4" t="str">
        <f t="shared" si="0"/>
        <v/>
      </c>
    </row>
    <row r="35" spans="24:25" x14ac:dyDescent="0.35">
      <c r="X35" s="1" t="str">
        <f t="shared" si="1"/>
        <v/>
      </c>
      <c r="Y35" s="4" t="str">
        <f t="shared" si="0"/>
        <v/>
      </c>
    </row>
    <row r="36" spans="24:25" x14ac:dyDescent="0.35">
      <c r="X36" s="1" t="str">
        <f t="shared" si="1"/>
        <v/>
      </c>
      <c r="Y36" s="4" t="str">
        <f t="shared" si="0"/>
        <v/>
      </c>
    </row>
    <row r="37" spans="24:25" x14ac:dyDescent="0.35">
      <c r="X37" s="1" t="str">
        <f t="shared" si="1"/>
        <v/>
      </c>
      <c r="Y37" s="4" t="str">
        <f t="shared" si="0"/>
        <v/>
      </c>
    </row>
    <row r="38" spans="24:25" x14ac:dyDescent="0.35">
      <c r="X38" s="1" t="str">
        <f t="shared" si="1"/>
        <v/>
      </c>
      <c r="Y38" s="4" t="str">
        <f t="shared" si="0"/>
        <v/>
      </c>
    </row>
    <row r="39" spans="24:25" x14ac:dyDescent="0.35">
      <c r="X39" s="1" t="str">
        <f t="shared" si="1"/>
        <v/>
      </c>
      <c r="Y39" s="4" t="str">
        <f t="shared" si="0"/>
        <v/>
      </c>
    </row>
    <row r="40" spans="24:25" x14ac:dyDescent="0.35">
      <c r="X40" s="1" t="str">
        <f t="shared" si="1"/>
        <v/>
      </c>
      <c r="Y40" s="4" t="str">
        <f t="shared" si="0"/>
        <v/>
      </c>
    </row>
    <row r="41" spans="24:25" x14ac:dyDescent="0.35">
      <c r="X41" s="1" t="str">
        <f t="shared" si="1"/>
        <v/>
      </c>
      <c r="Y41" s="4" t="str">
        <f t="shared" si="0"/>
        <v/>
      </c>
    </row>
    <row r="42" spans="24:25" x14ac:dyDescent="0.35">
      <c r="X42" s="1" t="str">
        <f t="shared" si="1"/>
        <v/>
      </c>
      <c r="Y42" s="4" t="str">
        <f t="shared" si="0"/>
        <v/>
      </c>
    </row>
    <row r="43" spans="24:25" x14ac:dyDescent="0.35">
      <c r="X43" s="1" t="str">
        <f t="shared" si="1"/>
        <v/>
      </c>
      <c r="Y43" s="4" t="str">
        <f t="shared" si="0"/>
        <v/>
      </c>
    </row>
    <row r="44" spans="24:25" x14ac:dyDescent="0.35">
      <c r="X44" s="1" t="str">
        <f t="shared" ref="X44:X54" si="2">IF(X43&lt;$B$4,X43+1,"")</f>
        <v/>
      </c>
      <c r="Y44" s="4" t="str">
        <f t="shared" si="0"/>
        <v/>
      </c>
    </row>
    <row r="45" spans="24:25" x14ac:dyDescent="0.35">
      <c r="X45" s="1" t="str">
        <f t="shared" si="2"/>
        <v/>
      </c>
      <c r="Y45" s="4" t="str">
        <f t="shared" si="0"/>
        <v/>
      </c>
    </row>
    <row r="46" spans="24:25" x14ac:dyDescent="0.35">
      <c r="X46" s="1" t="str">
        <f t="shared" si="2"/>
        <v/>
      </c>
      <c r="Y46" s="4" t="str">
        <f t="shared" si="0"/>
        <v/>
      </c>
    </row>
    <row r="47" spans="24:25" x14ac:dyDescent="0.35">
      <c r="X47" s="1" t="str">
        <f t="shared" si="2"/>
        <v/>
      </c>
      <c r="Y47" s="4" t="str">
        <f t="shared" si="0"/>
        <v/>
      </c>
    </row>
    <row r="48" spans="24:25" x14ac:dyDescent="0.35">
      <c r="X48" s="1" t="str">
        <f t="shared" si="2"/>
        <v/>
      </c>
      <c r="Y48" s="4" t="str">
        <f t="shared" si="0"/>
        <v/>
      </c>
    </row>
    <row r="49" spans="24:25" x14ac:dyDescent="0.35">
      <c r="X49" s="1" t="str">
        <f t="shared" si="2"/>
        <v/>
      </c>
      <c r="Y49" s="4" t="str">
        <f t="shared" si="0"/>
        <v/>
      </c>
    </row>
    <row r="50" spans="24:25" x14ac:dyDescent="0.35">
      <c r="X50" s="1" t="str">
        <f t="shared" si="2"/>
        <v/>
      </c>
      <c r="Y50" s="4" t="str">
        <f t="shared" si="0"/>
        <v/>
      </c>
    </row>
    <row r="51" spans="24:25" x14ac:dyDescent="0.35">
      <c r="X51" s="1" t="str">
        <f t="shared" si="2"/>
        <v/>
      </c>
      <c r="Y51" s="4" t="str">
        <f t="shared" si="0"/>
        <v/>
      </c>
    </row>
    <row r="52" spans="24:25" x14ac:dyDescent="0.35">
      <c r="X52" s="1" t="str">
        <f t="shared" si="2"/>
        <v/>
      </c>
      <c r="Y52" s="4" t="str">
        <f t="shared" si="0"/>
        <v/>
      </c>
    </row>
    <row r="53" spans="24:25" x14ac:dyDescent="0.35">
      <c r="X53" s="1" t="str">
        <f t="shared" si="2"/>
        <v/>
      </c>
      <c r="Y53" s="4" t="str">
        <f t="shared" si="0"/>
        <v/>
      </c>
    </row>
    <row r="54" spans="24:25" x14ac:dyDescent="0.35">
      <c r="X54" s="1" t="str">
        <f t="shared" si="2"/>
        <v/>
      </c>
      <c r="Y54" s="4" t="str">
        <f t="shared" si="0"/>
        <v/>
      </c>
    </row>
    <row r="55" spans="24:25" x14ac:dyDescent="0.35">
      <c r="X55" s="1" t="str">
        <f t="shared" ref="X55:X118" si="3">IF(X54&lt;$B$4,X54+1,"")</f>
        <v/>
      </c>
      <c r="Y55" s="4" t="str">
        <f t="shared" si="0"/>
        <v/>
      </c>
    </row>
    <row r="56" spans="24:25" x14ac:dyDescent="0.35">
      <c r="X56" s="1" t="str">
        <f t="shared" si="3"/>
        <v/>
      </c>
      <c r="Y56" s="4" t="str">
        <f t="shared" si="0"/>
        <v/>
      </c>
    </row>
    <row r="57" spans="24:25" x14ac:dyDescent="0.35">
      <c r="X57" s="1" t="str">
        <f t="shared" si="3"/>
        <v/>
      </c>
      <c r="Y57" s="4" t="str">
        <f t="shared" si="0"/>
        <v/>
      </c>
    </row>
    <row r="58" spans="24:25" x14ac:dyDescent="0.35">
      <c r="X58" s="1" t="str">
        <f t="shared" si="3"/>
        <v/>
      </c>
      <c r="Y58" s="4" t="str">
        <f t="shared" si="0"/>
        <v/>
      </c>
    </row>
    <row r="59" spans="24:25" x14ac:dyDescent="0.35">
      <c r="X59" s="1" t="str">
        <f t="shared" si="3"/>
        <v/>
      </c>
      <c r="Y59" s="4" t="str">
        <f t="shared" si="0"/>
        <v/>
      </c>
    </row>
    <row r="60" spans="24:25" x14ac:dyDescent="0.35">
      <c r="X60" s="1" t="str">
        <f t="shared" si="3"/>
        <v/>
      </c>
      <c r="Y60" s="4" t="str">
        <f t="shared" si="0"/>
        <v/>
      </c>
    </row>
    <row r="61" spans="24:25" x14ac:dyDescent="0.35">
      <c r="X61" s="1" t="str">
        <f t="shared" si="3"/>
        <v/>
      </c>
      <c r="Y61" s="4" t="str">
        <f t="shared" si="0"/>
        <v/>
      </c>
    </row>
    <row r="62" spans="24:25" x14ac:dyDescent="0.35">
      <c r="X62" s="1" t="str">
        <f t="shared" si="3"/>
        <v/>
      </c>
      <c r="Y62" s="4" t="str">
        <f t="shared" si="0"/>
        <v/>
      </c>
    </row>
    <row r="63" spans="24:25" x14ac:dyDescent="0.35">
      <c r="X63" s="1" t="str">
        <f t="shared" si="3"/>
        <v/>
      </c>
      <c r="Y63" s="4" t="str">
        <f t="shared" si="0"/>
        <v/>
      </c>
    </row>
    <row r="64" spans="24:25" x14ac:dyDescent="0.35">
      <c r="X64" s="1" t="str">
        <f t="shared" si="3"/>
        <v/>
      </c>
      <c r="Y64" s="4" t="str">
        <f t="shared" si="0"/>
        <v/>
      </c>
    </row>
    <row r="65" spans="24:25" x14ac:dyDescent="0.35">
      <c r="X65" s="1" t="str">
        <f t="shared" si="3"/>
        <v/>
      </c>
      <c r="Y65" s="4" t="str">
        <f t="shared" si="0"/>
        <v/>
      </c>
    </row>
    <row r="66" spans="24:25" x14ac:dyDescent="0.35">
      <c r="X66" s="1" t="str">
        <f t="shared" si="3"/>
        <v/>
      </c>
      <c r="Y66" s="4" t="str">
        <f t="shared" si="0"/>
        <v/>
      </c>
    </row>
    <row r="67" spans="24:25" x14ac:dyDescent="0.35">
      <c r="X67" s="1" t="str">
        <f t="shared" si="3"/>
        <v/>
      </c>
      <c r="Y67" s="4" t="str">
        <f t="shared" si="0"/>
        <v/>
      </c>
    </row>
    <row r="68" spans="24:25" x14ac:dyDescent="0.35">
      <c r="X68" s="1" t="str">
        <f t="shared" si="3"/>
        <v/>
      </c>
      <c r="Y68" s="4" t="str">
        <f t="shared" ref="Y68:Y131" si="4">IF(X68&lt;=$B$4,_xlfn.BINOM.DIST(X68,$B$4,$B$5,0),"")</f>
        <v/>
      </c>
    </row>
    <row r="69" spans="24:25" x14ac:dyDescent="0.35">
      <c r="X69" s="1" t="str">
        <f t="shared" si="3"/>
        <v/>
      </c>
      <c r="Y69" s="4" t="str">
        <f t="shared" si="4"/>
        <v/>
      </c>
    </row>
    <row r="70" spans="24:25" x14ac:dyDescent="0.35">
      <c r="X70" s="1" t="str">
        <f t="shared" si="3"/>
        <v/>
      </c>
      <c r="Y70" s="4" t="str">
        <f t="shared" si="4"/>
        <v/>
      </c>
    </row>
    <row r="71" spans="24:25" x14ac:dyDescent="0.35">
      <c r="X71" s="1" t="str">
        <f t="shared" si="3"/>
        <v/>
      </c>
      <c r="Y71" s="4" t="str">
        <f t="shared" si="4"/>
        <v/>
      </c>
    </row>
    <row r="72" spans="24:25" x14ac:dyDescent="0.35">
      <c r="X72" s="1" t="str">
        <f t="shared" si="3"/>
        <v/>
      </c>
      <c r="Y72" s="4" t="str">
        <f t="shared" si="4"/>
        <v/>
      </c>
    </row>
    <row r="73" spans="24:25" x14ac:dyDescent="0.35">
      <c r="X73" s="1" t="str">
        <f t="shared" si="3"/>
        <v/>
      </c>
      <c r="Y73" s="4" t="str">
        <f t="shared" si="4"/>
        <v/>
      </c>
    </row>
    <row r="74" spans="24:25" x14ac:dyDescent="0.35">
      <c r="X74" s="1" t="str">
        <f t="shared" si="3"/>
        <v/>
      </c>
      <c r="Y74" s="4" t="str">
        <f t="shared" si="4"/>
        <v/>
      </c>
    </row>
    <row r="75" spans="24:25" x14ac:dyDescent="0.35">
      <c r="X75" s="1" t="str">
        <f t="shared" si="3"/>
        <v/>
      </c>
      <c r="Y75" s="4" t="str">
        <f t="shared" si="4"/>
        <v/>
      </c>
    </row>
    <row r="76" spans="24:25" x14ac:dyDescent="0.35">
      <c r="X76" s="1" t="str">
        <f t="shared" si="3"/>
        <v/>
      </c>
      <c r="Y76" s="4" t="str">
        <f t="shared" si="4"/>
        <v/>
      </c>
    </row>
    <row r="77" spans="24:25" x14ac:dyDescent="0.35">
      <c r="X77" s="1" t="str">
        <f t="shared" si="3"/>
        <v/>
      </c>
      <c r="Y77" s="4" t="str">
        <f t="shared" si="4"/>
        <v/>
      </c>
    </row>
    <row r="78" spans="24:25" x14ac:dyDescent="0.35">
      <c r="X78" s="1" t="str">
        <f t="shared" si="3"/>
        <v/>
      </c>
      <c r="Y78" s="4" t="str">
        <f t="shared" si="4"/>
        <v/>
      </c>
    </row>
    <row r="79" spans="24:25" x14ac:dyDescent="0.35">
      <c r="X79" s="1" t="str">
        <f t="shared" si="3"/>
        <v/>
      </c>
      <c r="Y79" s="4" t="str">
        <f t="shared" si="4"/>
        <v/>
      </c>
    </row>
    <row r="80" spans="24:25" x14ac:dyDescent="0.35">
      <c r="X80" s="1" t="str">
        <f t="shared" si="3"/>
        <v/>
      </c>
      <c r="Y80" s="4" t="str">
        <f t="shared" si="4"/>
        <v/>
      </c>
    </row>
    <row r="81" spans="24:25" x14ac:dyDescent="0.35">
      <c r="X81" s="1" t="str">
        <f t="shared" si="3"/>
        <v/>
      </c>
      <c r="Y81" s="4" t="str">
        <f t="shared" si="4"/>
        <v/>
      </c>
    </row>
    <row r="82" spans="24:25" x14ac:dyDescent="0.35">
      <c r="X82" s="1" t="str">
        <f t="shared" si="3"/>
        <v/>
      </c>
      <c r="Y82" s="4" t="str">
        <f t="shared" si="4"/>
        <v/>
      </c>
    </row>
    <row r="83" spans="24:25" x14ac:dyDescent="0.35">
      <c r="X83" s="1" t="str">
        <f t="shared" si="3"/>
        <v/>
      </c>
      <c r="Y83" s="4" t="str">
        <f t="shared" si="4"/>
        <v/>
      </c>
    </row>
    <row r="84" spans="24:25" x14ac:dyDescent="0.35">
      <c r="X84" s="1" t="str">
        <f t="shared" si="3"/>
        <v/>
      </c>
      <c r="Y84" s="4" t="str">
        <f t="shared" si="4"/>
        <v/>
      </c>
    </row>
    <row r="85" spans="24:25" x14ac:dyDescent="0.35">
      <c r="X85" s="1" t="str">
        <f t="shared" si="3"/>
        <v/>
      </c>
      <c r="Y85" s="4" t="str">
        <f t="shared" si="4"/>
        <v/>
      </c>
    </row>
    <row r="86" spans="24:25" x14ac:dyDescent="0.35">
      <c r="X86" s="1" t="str">
        <f t="shared" si="3"/>
        <v/>
      </c>
      <c r="Y86" s="4" t="str">
        <f t="shared" si="4"/>
        <v/>
      </c>
    </row>
    <row r="87" spans="24:25" x14ac:dyDescent="0.35">
      <c r="X87" s="1" t="str">
        <f t="shared" si="3"/>
        <v/>
      </c>
      <c r="Y87" s="4" t="str">
        <f t="shared" si="4"/>
        <v/>
      </c>
    </row>
    <row r="88" spans="24:25" x14ac:dyDescent="0.35">
      <c r="X88" s="1" t="str">
        <f t="shared" si="3"/>
        <v/>
      </c>
      <c r="Y88" s="4" t="str">
        <f t="shared" si="4"/>
        <v/>
      </c>
    </row>
    <row r="89" spans="24:25" x14ac:dyDescent="0.35">
      <c r="X89" s="1" t="str">
        <f t="shared" si="3"/>
        <v/>
      </c>
      <c r="Y89" s="4" t="str">
        <f t="shared" si="4"/>
        <v/>
      </c>
    </row>
    <row r="90" spans="24:25" x14ac:dyDescent="0.35">
      <c r="X90" s="1" t="str">
        <f t="shared" si="3"/>
        <v/>
      </c>
      <c r="Y90" s="4" t="str">
        <f t="shared" si="4"/>
        <v/>
      </c>
    </row>
    <row r="91" spans="24:25" x14ac:dyDescent="0.35">
      <c r="X91" s="1" t="str">
        <f t="shared" si="3"/>
        <v/>
      </c>
      <c r="Y91" s="4" t="str">
        <f t="shared" si="4"/>
        <v/>
      </c>
    </row>
    <row r="92" spans="24:25" x14ac:dyDescent="0.35">
      <c r="X92" s="1" t="str">
        <f t="shared" si="3"/>
        <v/>
      </c>
      <c r="Y92" s="4" t="str">
        <f t="shared" si="4"/>
        <v/>
      </c>
    </row>
    <row r="93" spans="24:25" x14ac:dyDescent="0.35">
      <c r="X93" s="1" t="str">
        <f t="shared" si="3"/>
        <v/>
      </c>
      <c r="Y93" s="4" t="str">
        <f t="shared" si="4"/>
        <v/>
      </c>
    </row>
    <row r="94" spans="24:25" x14ac:dyDescent="0.35">
      <c r="X94" s="1" t="str">
        <f t="shared" si="3"/>
        <v/>
      </c>
      <c r="Y94" s="4" t="str">
        <f t="shared" si="4"/>
        <v/>
      </c>
    </row>
    <row r="95" spans="24:25" x14ac:dyDescent="0.35">
      <c r="X95" s="1" t="str">
        <f t="shared" si="3"/>
        <v/>
      </c>
      <c r="Y95" s="4" t="str">
        <f t="shared" si="4"/>
        <v/>
      </c>
    </row>
    <row r="96" spans="24:25" x14ac:dyDescent="0.35">
      <c r="X96" s="1" t="str">
        <f t="shared" si="3"/>
        <v/>
      </c>
      <c r="Y96" s="4" t="str">
        <f t="shared" si="4"/>
        <v/>
      </c>
    </row>
    <row r="97" spans="24:25" x14ac:dyDescent="0.35">
      <c r="X97" s="1" t="str">
        <f t="shared" si="3"/>
        <v/>
      </c>
      <c r="Y97" s="4" t="str">
        <f t="shared" si="4"/>
        <v/>
      </c>
    </row>
    <row r="98" spans="24:25" x14ac:dyDescent="0.35">
      <c r="X98" s="1" t="str">
        <f t="shared" si="3"/>
        <v/>
      </c>
      <c r="Y98" s="4" t="str">
        <f t="shared" si="4"/>
        <v/>
      </c>
    </row>
    <row r="99" spans="24:25" x14ac:dyDescent="0.35">
      <c r="X99" s="1" t="str">
        <f t="shared" si="3"/>
        <v/>
      </c>
      <c r="Y99" s="4" t="str">
        <f t="shared" si="4"/>
        <v/>
      </c>
    </row>
    <row r="100" spans="24:25" x14ac:dyDescent="0.35">
      <c r="X100" s="1" t="str">
        <f t="shared" si="3"/>
        <v/>
      </c>
      <c r="Y100" s="4" t="str">
        <f t="shared" si="4"/>
        <v/>
      </c>
    </row>
    <row r="101" spans="24:25" x14ac:dyDescent="0.35">
      <c r="X101" s="1" t="str">
        <f t="shared" si="3"/>
        <v/>
      </c>
      <c r="Y101" s="4" t="str">
        <f t="shared" si="4"/>
        <v/>
      </c>
    </row>
    <row r="102" spans="24:25" x14ac:dyDescent="0.35">
      <c r="X102" s="1" t="str">
        <f t="shared" si="3"/>
        <v/>
      </c>
      <c r="Y102" s="4" t="str">
        <f t="shared" si="4"/>
        <v/>
      </c>
    </row>
    <row r="103" spans="24:25" x14ac:dyDescent="0.35">
      <c r="X103" s="1" t="str">
        <f t="shared" si="3"/>
        <v/>
      </c>
      <c r="Y103" s="4" t="str">
        <f t="shared" si="4"/>
        <v/>
      </c>
    </row>
    <row r="104" spans="24:25" x14ac:dyDescent="0.35">
      <c r="X104" s="1" t="str">
        <f t="shared" si="3"/>
        <v/>
      </c>
      <c r="Y104" s="4" t="str">
        <f t="shared" si="4"/>
        <v/>
      </c>
    </row>
    <row r="105" spans="24:25" x14ac:dyDescent="0.35">
      <c r="X105" s="1" t="str">
        <f t="shared" si="3"/>
        <v/>
      </c>
      <c r="Y105" s="4" t="str">
        <f t="shared" si="4"/>
        <v/>
      </c>
    </row>
    <row r="106" spans="24:25" x14ac:dyDescent="0.35">
      <c r="X106" s="1" t="str">
        <f t="shared" si="3"/>
        <v/>
      </c>
      <c r="Y106" s="4" t="str">
        <f t="shared" si="4"/>
        <v/>
      </c>
    </row>
    <row r="107" spans="24:25" x14ac:dyDescent="0.35">
      <c r="X107" s="1" t="str">
        <f t="shared" si="3"/>
        <v/>
      </c>
      <c r="Y107" s="4" t="str">
        <f t="shared" si="4"/>
        <v/>
      </c>
    </row>
    <row r="108" spans="24:25" x14ac:dyDescent="0.35">
      <c r="X108" s="1" t="str">
        <f t="shared" si="3"/>
        <v/>
      </c>
      <c r="Y108" s="4" t="str">
        <f t="shared" si="4"/>
        <v/>
      </c>
    </row>
    <row r="109" spans="24:25" x14ac:dyDescent="0.35">
      <c r="X109" s="1" t="str">
        <f t="shared" si="3"/>
        <v/>
      </c>
      <c r="Y109" s="4" t="str">
        <f t="shared" si="4"/>
        <v/>
      </c>
    </row>
    <row r="110" spans="24:25" x14ac:dyDescent="0.35">
      <c r="X110" s="1" t="str">
        <f t="shared" si="3"/>
        <v/>
      </c>
      <c r="Y110" s="4" t="str">
        <f t="shared" si="4"/>
        <v/>
      </c>
    </row>
    <row r="111" spans="24:25" x14ac:dyDescent="0.35">
      <c r="X111" s="1" t="str">
        <f t="shared" si="3"/>
        <v/>
      </c>
      <c r="Y111" s="4" t="str">
        <f t="shared" si="4"/>
        <v/>
      </c>
    </row>
    <row r="112" spans="24:25" x14ac:dyDescent="0.35">
      <c r="X112" s="1" t="str">
        <f t="shared" si="3"/>
        <v/>
      </c>
      <c r="Y112" s="4" t="str">
        <f t="shared" si="4"/>
        <v/>
      </c>
    </row>
    <row r="113" spans="24:25" x14ac:dyDescent="0.35">
      <c r="X113" s="1" t="str">
        <f t="shared" si="3"/>
        <v/>
      </c>
      <c r="Y113" s="4" t="str">
        <f t="shared" si="4"/>
        <v/>
      </c>
    </row>
    <row r="114" spans="24:25" x14ac:dyDescent="0.35">
      <c r="X114" s="1" t="str">
        <f t="shared" si="3"/>
        <v/>
      </c>
      <c r="Y114" s="4" t="str">
        <f t="shared" si="4"/>
        <v/>
      </c>
    </row>
    <row r="115" spans="24:25" x14ac:dyDescent="0.35">
      <c r="X115" s="1" t="str">
        <f t="shared" si="3"/>
        <v/>
      </c>
      <c r="Y115" s="4" t="str">
        <f t="shared" si="4"/>
        <v/>
      </c>
    </row>
    <row r="116" spans="24:25" x14ac:dyDescent="0.35">
      <c r="X116" s="1" t="str">
        <f t="shared" si="3"/>
        <v/>
      </c>
      <c r="Y116" s="4" t="str">
        <f t="shared" si="4"/>
        <v/>
      </c>
    </row>
    <row r="117" spans="24:25" x14ac:dyDescent="0.35">
      <c r="X117" s="1" t="str">
        <f t="shared" si="3"/>
        <v/>
      </c>
      <c r="Y117" s="4" t="str">
        <f t="shared" si="4"/>
        <v/>
      </c>
    </row>
    <row r="118" spans="24:25" x14ac:dyDescent="0.35">
      <c r="X118" s="1" t="str">
        <f t="shared" si="3"/>
        <v/>
      </c>
      <c r="Y118" s="4" t="str">
        <f t="shared" si="4"/>
        <v/>
      </c>
    </row>
    <row r="119" spans="24:25" x14ac:dyDescent="0.35">
      <c r="X119" s="1" t="str">
        <f t="shared" ref="X119:X182" si="5">IF(X118&lt;$B$4,X118+1,"")</f>
        <v/>
      </c>
      <c r="Y119" s="4" t="str">
        <f t="shared" si="4"/>
        <v/>
      </c>
    </row>
    <row r="120" spans="24:25" x14ac:dyDescent="0.35">
      <c r="X120" s="1" t="str">
        <f t="shared" si="5"/>
        <v/>
      </c>
      <c r="Y120" s="4" t="str">
        <f t="shared" si="4"/>
        <v/>
      </c>
    </row>
    <row r="121" spans="24:25" x14ac:dyDescent="0.35">
      <c r="X121" s="1" t="str">
        <f t="shared" si="5"/>
        <v/>
      </c>
      <c r="Y121" s="4" t="str">
        <f t="shared" si="4"/>
        <v/>
      </c>
    </row>
    <row r="122" spans="24:25" x14ac:dyDescent="0.35">
      <c r="X122" s="1" t="str">
        <f t="shared" si="5"/>
        <v/>
      </c>
      <c r="Y122" s="4" t="str">
        <f t="shared" si="4"/>
        <v/>
      </c>
    </row>
    <row r="123" spans="24:25" x14ac:dyDescent="0.35">
      <c r="X123" s="1" t="str">
        <f t="shared" si="5"/>
        <v/>
      </c>
      <c r="Y123" s="4" t="str">
        <f t="shared" si="4"/>
        <v/>
      </c>
    </row>
    <row r="124" spans="24:25" x14ac:dyDescent="0.35">
      <c r="X124" s="1" t="str">
        <f t="shared" si="5"/>
        <v/>
      </c>
      <c r="Y124" s="4" t="str">
        <f t="shared" si="4"/>
        <v/>
      </c>
    </row>
    <row r="125" spans="24:25" x14ac:dyDescent="0.35">
      <c r="X125" s="1" t="str">
        <f t="shared" si="5"/>
        <v/>
      </c>
      <c r="Y125" s="4" t="str">
        <f t="shared" si="4"/>
        <v/>
      </c>
    </row>
    <row r="126" spans="24:25" x14ac:dyDescent="0.35">
      <c r="X126" s="1" t="str">
        <f t="shared" si="5"/>
        <v/>
      </c>
      <c r="Y126" s="4" t="str">
        <f t="shared" si="4"/>
        <v/>
      </c>
    </row>
    <row r="127" spans="24:25" x14ac:dyDescent="0.35">
      <c r="X127" s="1" t="str">
        <f t="shared" si="5"/>
        <v/>
      </c>
      <c r="Y127" s="4" t="str">
        <f t="shared" si="4"/>
        <v/>
      </c>
    </row>
    <row r="128" spans="24:25" x14ac:dyDescent="0.35">
      <c r="X128" s="1" t="str">
        <f t="shared" si="5"/>
        <v/>
      </c>
      <c r="Y128" s="4" t="str">
        <f t="shared" si="4"/>
        <v/>
      </c>
    </row>
    <row r="129" spans="24:25" x14ac:dyDescent="0.35">
      <c r="X129" s="1" t="str">
        <f t="shared" si="5"/>
        <v/>
      </c>
      <c r="Y129" s="4" t="str">
        <f t="shared" si="4"/>
        <v/>
      </c>
    </row>
    <row r="130" spans="24:25" x14ac:dyDescent="0.35">
      <c r="X130" s="1" t="str">
        <f t="shared" si="5"/>
        <v/>
      </c>
      <c r="Y130" s="4" t="str">
        <f t="shared" si="4"/>
        <v/>
      </c>
    </row>
    <row r="131" spans="24:25" x14ac:dyDescent="0.35">
      <c r="X131" s="1" t="str">
        <f t="shared" si="5"/>
        <v/>
      </c>
      <c r="Y131" s="4" t="str">
        <f t="shared" si="4"/>
        <v/>
      </c>
    </row>
    <row r="132" spans="24:25" x14ac:dyDescent="0.35">
      <c r="X132" s="1" t="str">
        <f t="shared" si="5"/>
        <v/>
      </c>
      <c r="Y132" s="4" t="str">
        <f t="shared" ref="Y132:Y195" si="6">IF(X132&lt;=$B$4,_xlfn.BINOM.DIST(X132,$B$4,$B$5,0),"")</f>
        <v/>
      </c>
    </row>
    <row r="133" spans="24:25" x14ac:dyDescent="0.35">
      <c r="X133" s="1" t="str">
        <f t="shared" si="5"/>
        <v/>
      </c>
      <c r="Y133" s="4" t="str">
        <f t="shared" si="6"/>
        <v/>
      </c>
    </row>
    <row r="134" spans="24:25" x14ac:dyDescent="0.35">
      <c r="X134" s="1" t="str">
        <f t="shared" si="5"/>
        <v/>
      </c>
      <c r="Y134" s="4" t="str">
        <f t="shared" si="6"/>
        <v/>
      </c>
    </row>
    <row r="135" spans="24:25" x14ac:dyDescent="0.35">
      <c r="X135" s="1" t="str">
        <f t="shared" si="5"/>
        <v/>
      </c>
      <c r="Y135" s="4" t="str">
        <f t="shared" si="6"/>
        <v/>
      </c>
    </row>
    <row r="136" spans="24:25" x14ac:dyDescent="0.35">
      <c r="X136" s="1" t="str">
        <f t="shared" si="5"/>
        <v/>
      </c>
      <c r="Y136" s="4" t="str">
        <f t="shared" si="6"/>
        <v/>
      </c>
    </row>
    <row r="137" spans="24:25" x14ac:dyDescent="0.35">
      <c r="X137" s="1" t="str">
        <f t="shared" si="5"/>
        <v/>
      </c>
      <c r="Y137" s="4" t="str">
        <f t="shared" si="6"/>
        <v/>
      </c>
    </row>
    <row r="138" spans="24:25" x14ac:dyDescent="0.35">
      <c r="X138" s="1" t="str">
        <f t="shared" si="5"/>
        <v/>
      </c>
      <c r="Y138" s="4" t="str">
        <f t="shared" si="6"/>
        <v/>
      </c>
    </row>
    <row r="139" spans="24:25" x14ac:dyDescent="0.35">
      <c r="X139" s="1" t="str">
        <f t="shared" si="5"/>
        <v/>
      </c>
      <c r="Y139" s="4" t="str">
        <f t="shared" si="6"/>
        <v/>
      </c>
    </row>
    <row r="140" spans="24:25" x14ac:dyDescent="0.35">
      <c r="X140" s="1" t="str">
        <f t="shared" si="5"/>
        <v/>
      </c>
      <c r="Y140" s="4" t="str">
        <f t="shared" si="6"/>
        <v/>
      </c>
    </row>
    <row r="141" spans="24:25" x14ac:dyDescent="0.35">
      <c r="X141" s="1" t="str">
        <f t="shared" si="5"/>
        <v/>
      </c>
      <c r="Y141" s="4" t="str">
        <f t="shared" si="6"/>
        <v/>
      </c>
    </row>
    <row r="142" spans="24:25" x14ac:dyDescent="0.35">
      <c r="X142" s="1" t="str">
        <f t="shared" si="5"/>
        <v/>
      </c>
      <c r="Y142" s="4" t="str">
        <f t="shared" si="6"/>
        <v/>
      </c>
    </row>
    <row r="143" spans="24:25" x14ac:dyDescent="0.35">
      <c r="X143" s="1" t="str">
        <f t="shared" si="5"/>
        <v/>
      </c>
      <c r="Y143" s="4" t="str">
        <f t="shared" si="6"/>
        <v/>
      </c>
    </row>
    <row r="144" spans="24:25" x14ac:dyDescent="0.35">
      <c r="X144" s="1" t="str">
        <f t="shared" si="5"/>
        <v/>
      </c>
      <c r="Y144" s="4" t="str">
        <f t="shared" si="6"/>
        <v/>
      </c>
    </row>
    <row r="145" spans="24:25" x14ac:dyDescent="0.35">
      <c r="X145" s="1" t="str">
        <f t="shared" si="5"/>
        <v/>
      </c>
      <c r="Y145" s="4" t="str">
        <f t="shared" si="6"/>
        <v/>
      </c>
    </row>
    <row r="146" spans="24:25" x14ac:dyDescent="0.35">
      <c r="X146" s="1" t="str">
        <f t="shared" si="5"/>
        <v/>
      </c>
      <c r="Y146" s="4" t="str">
        <f t="shared" si="6"/>
        <v/>
      </c>
    </row>
    <row r="147" spans="24:25" x14ac:dyDescent="0.35">
      <c r="X147" s="1" t="str">
        <f t="shared" si="5"/>
        <v/>
      </c>
      <c r="Y147" s="4" t="str">
        <f t="shared" si="6"/>
        <v/>
      </c>
    </row>
    <row r="148" spans="24:25" x14ac:dyDescent="0.35">
      <c r="X148" s="1" t="str">
        <f t="shared" si="5"/>
        <v/>
      </c>
      <c r="Y148" s="4" t="str">
        <f t="shared" si="6"/>
        <v/>
      </c>
    </row>
    <row r="149" spans="24:25" x14ac:dyDescent="0.35">
      <c r="X149" s="1" t="str">
        <f t="shared" si="5"/>
        <v/>
      </c>
      <c r="Y149" s="4" t="str">
        <f t="shared" si="6"/>
        <v/>
      </c>
    </row>
    <row r="150" spans="24:25" x14ac:dyDescent="0.35">
      <c r="X150" s="1" t="str">
        <f t="shared" si="5"/>
        <v/>
      </c>
      <c r="Y150" s="4" t="str">
        <f t="shared" si="6"/>
        <v/>
      </c>
    </row>
    <row r="151" spans="24:25" x14ac:dyDescent="0.35">
      <c r="X151" s="1" t="str">
        <f t="shared" si="5"/>
        <v/>
      </c>
      <c r="Y151" s="4" t="str">
        <f t="shared" si="6"/>
        <v/>
      </c>
    </row>
    <row r="152" spans="24:25" x14ac:dyDescent="0.35">
      <c r="X152" s="1" t="str">
        <f t="shared" si="5"/>
        <v/>
      </c>
      <c r="Y152" s="4" t="str">
        <f t="shared" si="6"/>
        <v/>
      </c>
    </row>
    <row r="153" spans="24:25" x14ac:dyDescent="0.35">
      <c r="X153" s="1" t="str">
        <f t="shared" si="5"/>
        <v/>
      </c>
      <c r="Y153" s="4" t="str">
        <f t="shared" si="6"/>
        <v/>
      </c>
    </row>
    <row r="154" spans="24:25" x14ac:dyDescent="0.35">
      <c r="X154" s="1" t="str">
        <f t="shared" si="5"/>
        <v/>
      </c>
      <c r="Y154" s="4" t="str">
        <f t="shared" si="6"/>
        <v/>
      </c>
    </row>
    <row r="155" spans="24:25" x14ac:dyDescent="0.35">
      <c r="X155" s="1" t="str">
        <f t="shared" si="5"/>
        <v/>
      </c>
      <c r="Y155" s="4" t="str">
        <f t="shared" si="6"/>
        <v/>
      </c>
    </row>
    <row r="156" spans="24:25" x14ac:dyDescent="0.35">
      <c r="X156" s="1" t="str">
        <f t="shared" si="5"/>
        <v/>
      </c>
      <c r="Y156" s="4" t="str">
        <f t="shared" si="6"/>
        <v/>
      </c>
    </row>
    <row r="157" spans="24:25" x14ac:dyDescent="0.35">
      <c r="X157" s="1" t="str">
        <f t="shared" si="5"/>
        <v/>
      </c>
      <c r="Y157" s="4" t="str">
        <f t="shared" si="6"/>
        <v/>
      </c>
    </row>
    <row r="158" spans="24:25" x14ac:dyDescent="0.35">
      <c r="X158" s="1" t="str">
        <f t="shared" si="5"/>
        <v/>
      </c>
      <c r="Y158" s="4" t="str">
        <f t="shared" si="6"/>
        <v/>
      </c>
    </row>
    <row r="159" spans="24:25" x14ac:dyDescent="0.35">
      <c r="X159" s="1" t="str">
        <f t="shared" si="5"/>
        <v/>
      </c>
      <c r="Y159" s="4" t="str">
        <f t="shared" si="6"/>
        <v/>
      </c>
    </row>
    <row r="160" spans="24:25" x14ac:dyDescent="0.35">
      <c r="X160" s="1" t="str">
        <f t="shared" si="5"/>
        <v/>
      </c>
      <c r="Y160" s="4" t="str">
        <f t="shared" si="6"/>
        <v/>
      </c>
    </row>
    <row r="161" spans="24:25" x14ac:dyDescent="0.35">
      <c r="X161" s="1" t="str">
        <f t="shared" si="5"/>
        <v/>
      </c>
      <c r="Y161" s="4" t="str">
        <f t="shared" si="6"/>
        <v/>
      </c>
    </row>
    <row r="162" spans="24:25" x14ac:dyDescent="0.35">
      <c r="X162" s="1" t="str">
        <f t="shared" si="5"/>
        <v/>
      </c>
      <c r="Y162" s="4" t="str">
        <f t="shared" si="6"/>
        <v/>
      </c>
    </row>
    <row r="163" spans="24:25" x14ac:dyDescent="0.35">
      <c r="X163" s="1" t="str">
        <f t="shared" si="5"/>
        <v/>
      </c>
      <c r="Y163" s="4" t="str">
        <f t="shared" si="6"/>
        <v/>
      </c>
    </row>
    <row r="164" spans="24:25" x14ac:dyDescent="0.35">
      <c r="X164" s="1" t="str">
        <f t="shared" si="5"/>
        <v/>
      </c>
      <c r="Y164" s="4" t="str">
        <f t="shared" si="6"/>
        <v/>
      </c>
    </row>
    <row r="165" spans="24:25" x14ac:dyDescent="0.35">
      <c r="X165" s="1" t="str">
        <f t="shared" si="5"/>
        <v/>
      </c>
      <c r="Y165" s="4" t="str">
        <f t="shared" si="6"/>
        <v/>
      </c>
    </row>
    <row r="166" spans="24:25" x14ac:dyDescent="0.35">
      <c r="X166" s="1" t="str">
        <f t="shared" si="5"/>
        <v/>
      </c>
      <c r="Y166" s="4" t="str">
        <f t="shared" si="6"/>
        <v/>
      </c>
    </row>
    <row r="167" spans="24:25" x14ac:dyDescent="0.35">
      <c r="X167" s="1" t="str">
        <f t="shared" si="5"/>
        <v/>
      </c>
      <c r="Y167" s="4" t="str">
        <f t="shared" si="6"/>
        <v/>
      </c>
    </row>
    <row r="168" spans="24:25" x14ac:dyDescent="0.35">
      <c r="X168" s="1" t="str">
        <f t="shared" si="5"/>
        <v/>
      </c>
      <c r="Y168" s="4" t="str">
        <f t="shared" si="6"/>
        <v/>
      </c>
    </row>
    <row r="169" spans="24:25" x14ac:dyDescent="0.35">
      <c r="X169" s="1" t="str">
        <f t="shared" si="5"/>
        <v/>
      </c>
      <c r="Y169" s="4" t="str">
        <f t="shared" si="6"/>
        <v/>
      </c>
    </row>
    <row r="170" spans="24:25" x14ac:dyDescent="0.35">
      <c r="X170" s="1" t="str">
        <f t="shared" si="5"/>
        <v/>
      </c>
      <c r="Y170" s="4" t="str">
        <f t="shared" si="6"/>
        <v/>
      </c>
    </row>
    <row r="171" spans="24:25" x14ac:dyDescent="0.35">
      <c r="X171" s="1" t="str">
        <f t="shared" si="5"/>
        <v/>
      </c>
      <c r="Y171" s="4" t="str">
        <f t="shared" si="6"/>
        <v/>
      </c>
    </row>
    <row r="172" spans="24:25" x14ac:dyDescent="0.35">
      <c r="X172" s="1" t="str">
        <f t="shared" si="5"/>
        <v/>
      </c>
      <c r="Y172" s="4" t="str">
        <f t="shared" si="6"/>
        <v/>
      </c>
    </row>
    <row r="173" spans="24:25" x14ac:dyDescent="0.35">
      <c r="X173" s="1" t="str">
        <f t="shared" si="5"/>
        <v/>
      </c>
      <c r="Y173" s="4" t="str">
        <f t="shared" si="6"/>
        <v/>
      </c>
    </row>
    <row r="174" spans="24:25" x14ac:dyDescent="0.35">
      <c r="X174" s="1" t="str">
        <f t="shared" si="5"/>
        <v/>
      </c>
      <c r="Y174" s="4" t="str">
        <f t="shared" si="6"/>
        <v/>
      </c>
    </row>
    <row r="175" spans="24:25" x14ac:dyDescent="0.35">
      <c r="X175" s="1" t="str">
        <f t="shared" si="5"/>
        <v/>
      </c>
      <c r="Y175" s="4" t="str">
        <f t="shared" si="6"/>
        <v/>
      </c>
    </row>
    <row r="176" spans="24:25" x14ac:dyDescent="0.35">
      <c r="X176" s="1" t="str">
        <f t="shared" si="5"/>
        <v/>
      </c>
      <c r="Y176" s="4" t="str">
        <f t="shared" si="6"/>
        <v/>
      </c>
    </row>
    <row r="177" spans="24:25" x14ac:dyDescent="0.35">
      <c r="X177" s="1" t="str">
        <f t="shared" si="5"/>
        <v/>
      </c>
      <c r="Y177" s="4" t="str">
        <f t="shared" si="6"/>
        <v/>
      </c>
    </row>
    <row r="178" spans="24:25" x14ac:dyDescent="0.35">
      <c r="X178" s="1" t="str">
        <f t="shared" si="5"/>
        <v/>
      </c>
      <c r="Y178" s="4" t="str">
        <f t="shared" si="6"/>
        <v/>
      </c>
    </row>
    <row r="179" spans="24:25" x14ac:dyDescent="0.35">
      <c r="X179" s="1" t="str">
        <f t="shared" si="5"/>
        <v/>
      </c>
      <c r="Y179" s="4" t="str">
        <f t="shared" si="6"/>
        <v/>
      </c>
    </row>
    <row r="180" spans="24:25" x14ac:dyDescent="0.35">
      <c r="X180" s="1" t="str">
        <f t="shared" si="5"/>
        <v/>
      </c>
      <c r="Y180" s="4" t="str">
        <f t="shared" si="6"/>
        <v/>
      </c>
    </row>
    <row r="181" spans="24:25" x14ac:dyDescent="0.35">
      <c r="X181" s="1" t="str">
        <f t="shared" si="5"/>
        <v/>
      </c>
      <c r="Y181" s="4" t="str">
        <f t="shared" si="6"/>
        <v/>
      </c>
    </row>
    <row r="182" spans="24:25" x14ac:dyDescent="0.35">
      <c r="X182" s="1" t="str">
        <f t="shared" si="5"/>
        <v/>
      </c>
      <c r="Y182" s="4" t="str">
        <f t="shared" si="6"/>
        <v/>
      </c>
    </row>
    <row r="183" spans="24:25" x14ac:dyDescent="0.35">
      <c r="X183" s="1" t="str">
        <f t="shared" ref="X183:X246" si="7">IF(X182&lt;$B$4,X182+1,"")</f>
        <v/>
      </c>
      <c r="Y183" s="4" t="str">
        <f t="shared" si="6"/>
        <v/>
      </c>
    </row>
    <row r="184" spans="24:25" x14ac:dyDescent="0.35">
      <c r="X184" s="1" t="str">
        <f t="shared" si="7"/>
        <v/>
      </c>
      <c r="Y184" s="4" t="str">
        <f t="shared" si="6"/>
        <v/>
      </c>
    </row>
    <row r="185" spans="24:25" x14ac:dyDescent="0.35">
      <c r="X185" s="1" t="str">
        <f t="shared" si="7"/>
        <v/>
      </c>
      <c r="Y185" s="4" t="str">
        <f t="shared" si="6"/>
        <v/>
      </c>
    </row>
    <row r="186" spans="24:25" x14ac:dyDescent="0.35">
      <c r="X186" s="1" t="str">
        <f t="shared" si="7"/>
        <v/>
      </c>
      <c r="Y186" s="4" t="str">
        <f t="shared" si="6"/>
        <v/>
      </c>
    </row>
    <row r="187" spans="24:25" x14ac:dyDescent="0.35">
      <c r="X187" s="1" t="str">
        <f t="shared" si="7"/>
        <v/>
      </c>
      <c r="Y187" s="4" t="str">
        <f t="shared" si="6"/>
        <v/>
      </c>
    </row>
    <row r="188" spans="24:25" x14ac:dyDescent="0.35">
      <c r="X188" s="1" t="str">
        <f t="shared" si="7"/>
        <v/>
      </c>
      <c r="Y188" s="4" t="str">
        <f t="shared" si="6"/>
        <v/>
      </c>
    </row>
    <row r="189" spans="24:25" x14ac:dyDescent="0.35">
      <c r="X189" s="1" t="str">
        <f t="shared" si="7"/>
        <v/>
      </c>
      <c r="Y189" s="4" t="str">
        <f t="shared" si="6"/>
        <v/>
      </c>
    </row>
    <row r="190" spans="24:25" x14ac:dyDescent="0.35">
      <c r="X190" s="1" t="str">
        <f t="shared" si="7"/>
        <v/>
      </c>
      <c r="Y190" s="4" t="str">
        <f t="shared" si="6"/>
        <v/>
      </c>
    </row>
    <row r="191" spans="24:25" x14ac:dyDescent="0.35">
      <c r="X191" s="1" t="str">
        <f t="shared" si="7"/>
        <v/>
      </c>
      <c r="Y191" s="4" t="str">
        <f t="shared" si="6"/>
        <v/>
      </c>
    </row>
    <row r="192" spans="24:25" x14ac:dyDescent="0.35">
      <c r="X192" s="1" t="str">
        <f t="shared" si="7"/>
        <v/>
      </c>
      <c r="Y192" s="4" t="str">
        <f t="shared" si="6"/>
        <v/>
      </c>
    </row>
    <row r="193" spans="24:25" x14ac:dyDescent="0.35">
      <c r="X193" s="1" t="str">
        <f t="shared" si="7"/>
        <v/>
      </c>
      <c r="Y193" s="4" t="str">
        <f t="shared" si="6"/>
        <v/>
      </c>
    </row>
    <row r="194" spans="24:25" x14ac:dyDescent="0.35">
      <c r="X194" s="1" t="str">
        <f t="shared" si="7"/>
        <v/>
      </c>
      <c r="Y194" s="4" t="str">
        <f t="shared" si="6"/>
        <v/>
      </c>
    </row>
    <row r="195" spans="24:25" x14ac:dyDescent="0.35">
      <c r="X195" s="1" t="str">
        <f t="shared" si="7"/>
        <v/>
      </c>
      <c r="Y195" s="4" t="str">
        <f t="shared" si="6"/>
        <v/>
      </c>
    </row>
    <row r="196" spans="24:25" x14ac:dyDescent="0.35">
      <c r="X196" s="1" t="str">
        <f t="shared" si="7"/>
        <v/>
      </c>
      <c r="Y196" s="4" t="str">
        <f t="shared" ref="Y196:Y259" si="8">IF(X196&lt;=$B$4,_xlfn.BINOM.DIST(X196,$B$4,$B$5,0),"")</f>
        <v/>
      </c>
    </row>
    <row r="197" spans="24:25" x14ac:dyDescent="0.35">
      <c r="X197" s="1" t="str">
        <f t="shared" si="7"/>
        <v/>
      </c>
      <c r="Y197" s="4" t="str">
        <f t="shared" si="8"/>
        <v/>
      </c>
    </row>
    <row r="198" spans="24:25" x14ac:dyDescent="0.35">
      <c r="X198" s="1" t="str">
        <f t="shared" si="7"/>
        <v/>
      </c>
      <c r="Y198" s="4" t="str">
        <f t="shared" si="8"/>
        <v/>
      </c>
    </row>
    <row r="199" spans="24:25" x14ac:dyDescent="0.35">
      <c r="X199" s="1" t="str">
        <f t="shared" si="7"/>
        <v/>
      </c>
      <c r="Y199" s="4" t="str">
        <f t="shared" si="8"/>
        <v/>
      </c>
    </row>
    <row r="200" spans="24:25" x14ac:dyDescent="0.35">
      <c r="X200" s="1" t="str">
        <f t="shared" si="7"/>
        <v/>
      </c>
      <c r="Y200" s="4" t="str">
        <f t="shared" si="8"/>
        <v/>
      </c>
    </row>
    <row r="201" spans="24:25" x14ac:dyDescent="0.35">
      <c r="X201" s="1" t="str">
        <f t="shared" si="7"/>
        <v/>
      </c>
      <c r="Y201" s="4" t="str">
        <f t="shared" si="8"/>
        <v/>
      </c>
    </row>
    <row r="202" spans="24:25" x14ac:dyDescent="0.35">
      <c r="X202" s="1" t="str">
        <f t="shared" si="7"/>
        <v/>
      </c>
      <c r="Y202" s="4" t="str">
        <f t="shared" si="8"/>
        <v/>
      </c>
    </row>
    <row r="203" spans="24:25" x14ac:dyDescent="0.35">
      <c r="X203" s="1" t="str">
        <f t="shared" si="7"/>
        <v/>
      </c>
      <c r="Y203" s="4" t="str">
        <f t="shared" si="8"/>
        <v/>
      </c>
    </row>
    <row r="204" spans="24:25" x14ac:dyDescent="0.35">
      <c r="X204" s="1" t="str">
        <f t="shared" si="7"/>
        <v/>
      </c>
      <c r="Y204" s="4" t="str">
        <f t="shared" si="8"/>
        <v/>
      </c>
    </row>
    <row r="205" spans="24:25" x14ac:dyDescent="0.35">
      <c r="X205" s="1" t="str">
        <f t="shared" si="7"/>
        <v/>
      </c>
      <c r="Y205" s="4" t="str">
        <f t="shared" si="8"/>
        <v/>
      </c>
    </row>
    <row r="206" spans="24:25" x14ac:dyDescent="0.35">
      <c r="X206" s="1" t="str">
        <f t="shared" si="7"/>
        <v/>
      </c>
      <c r="Y206" s="4" t="str">
        <f t="shared" si="8"/>
        <v/>
      </c>
    </row>
    <row r="207" spans="24:25" x14ac:dyDescent="0.35">
      <c r="X207" s="1" t="str">
        <f t="shared" si="7"/>
        <v/>
      </c>
      <c r="Y207" s="4" t="str">
        <f t="shared" si="8"/>
        <v/>
      </c>
    </row>
    <row r="208" spans="24:25" x14ac:dyDescent="0.35">
      <c r="X208" s="1" t="str">
        <f t="shared" si="7"/>
        <v/>
      </c>
      <c r="Y208" s="4" t="str">
        <f t="shared" si="8"/>
        <v/>
      </c>
    </row>
    <row r="209" spans="24:25" x14ac:dyDescent="0.35">
      <c r="X209" s="1" t="str">
        <f t="shared" si="7"/>
        <v/>
      </c>
      <c r="Y209" s="4" t="str">
        <f t="shared" si="8"/>
        <v/>
      </c>
    </row>
    <row r="210" spans="24:25" x14ac:dyDescent="0.35">
      <c r="X210" s="1" t="str">
        <f t="shared" si="7"/>
        <v/>
      </c>
      <c r="Y210" s="4" t="str">
        <f t="shared" si="8"/>
        <v/>
      </c>
    </row>
    <row r="211" spans="24:25" x14ac:dyDescent="0.35">
      <c r="X211" s="1" t="str">
        <f t="shared" si="7"/>
        <v/>
      </c>
      <c r="Y211" s="4" t="str">
        <f t="shared" si="8"/>
        <v/>
      </c>
    </row>
    <row r="212" spans="24:25" x14ac:dyDescent="0.35">
      <c r="X212" s="1" t="str">
        <f t="shared" si="7"/>
        <v/>
      </c>
      <c r="Y212" s="4" t="str">
        <f t="shared" si="8"/>
        <v/>
      </c>
    </row>
    <row r="213" spans="24:25" x14ac:dyDescent="0.35">
      <c r="X213" s="1" t="str">
        <f t="shared" si="7"/>
        <v/>
      </c>
      <c r="Y213" s="4" t="str">
        <f t="shared" si="8"/>
        <v/>
      </c>
    </row>
    <row r="214" spans="24:25" x14ac:dyDescent="0.35">
      <c r="X214" s="1" t="str">
        <f t="shared" si="7"/>
        <v/>
      </c>
      <c r="Y214" s="4" t="str">
        <f t="shared" si="8"/>
        <v/>
      </c>
    </row>
    <row r="215" spans="24:25" x14ac:dyDescent="0.35">
      <c r="X215" s="1" t="str">
        <f t="shared" si="7"/>
        <v/>
      </c>
      <c r="Y215" s="4" t="str">
        <f t="shared" si="8"/>
        <v/>
      </c>
    </row>
    <row r="216" spans="24:25" x14ac:dyDescent="0.35">
      <c r="X216" s="1" t="str">
        <f t="shared" si="7"/>
        <v/>
      </c>
      <c r="Y216" s="4" t="str">
        <f t="shared" si="8"/>
        <v/>
      </c>
    </row>
    <row r="217" spans="24:25" x14ac:dyDescent="0.35">
      <c r="X217" s="1" t="str">
        <f t="shared" si="7"/>
        <v/>
      </c>
      <c r="Y217" s="4" t="str">
        <f t="shared" si="8"/>
        <v/>
      </c>
    </row>
    <row r="218" spans="24:25" x14ac:dyDescent="0.35">
      <c r="X218" s="1" t="str">
        <f t="shared" si="7"/>
        <v/>
      </c>
      <c r="Y218" s="4" t="str">
        <f t="shared" si="8"/>
        <v/>
      </c>
    </row>
    <row r="219" spans="24:25" x14ac:dyDescent="0.35">
      <c r="X219" s="1" t="str">
        <f t="shared" si="7"/>
        <v/>
      </c>
      <c r="Y219" s="4" t="str">
        <f t="shared" si="8"/>
        <v/>
      </c>
    </row>
    <row r="220" spans="24:25" x14ac:dyDescent="0.35">
      <c r="X220" s="1" t="str">
        <f t="shared" si="7"/>
        <v/>
      </c>
      <c r="Y220" s="4" t="str">
        <f t="shared" si="8"/>
        <v/>
      </c>
    </row>
    <row r="221" spans="24:25" x14ac:dyDescent="0.35">
      <c r="X221" s="1" t="str">
        <f t="shared" si="7"/>
        <v/>
      </c>
      <c r="Y221" s="4" t="str">
        <f t="shared" si="8"/>
        <v/>
      </c>
    </row>
    <row r="222" spans="24:25" x14ac:dyDescent="0.35">
      <c r="X222" s="1" t="str">
        <f t="shared" si="7"/>
        <v/>
      </c>
      <c r="Y222" s="4" t="str">
        <f t="shared" si="8"/>
        <v/>
      </c>
    </row>
    <row r="223" spans="24:25" x14ac:dyDescent="0.35">
      <c r="X223" s="1" t="str">
        <f t="shared" si="7"/>
        <v/>
      </c>
      <c r="Y223" s="4" t="str">
        <f t="shared" si="8"/>
        <v/>
      </c>
    </row>
    <row r="224" spans="24:25" x14ac:dyDescent="0.35">
      <c r="X224" s="1" t="str">
        <f t="shared" si="7"/>
        <v/>
      </c>
      <c r="Y224" s="4" t="str">
        <f t="shared" si="8"/>
        <v/>
      </c>
    </row>
    <row r="225" spans="24:25" x14ac:dyDescent="0.35">
      <c r="X225" s="1" t="str">
        <f t="shared" si="7"/>
        <v/>
      </c>
      <c r="Y225" s="4" t="str">
        <f t="shared" si="8"/>
        <v/>
      </c>
    </row>
    <row r="226" spans="24:25" x14ac:dyDescent="0.35">
      <c r="X226" s="1" t="str">
        <f t="shared" si="7"/>
        <v/>
      </c>
      <c r="Y226" s="4" t="str">
        <f t="shared" si="8"/>
        <v/>
      </c>
    </row>
    <row r="227" spans="24:25" x14ac:dyDescent="0.35">
      <c r="X227" s="1" t="str">
        <f t="shared" si="7"/>
        <v/>
      </c>
      <c r="Y227" s="4" t="str">
        <f t="shared" si="8"/>
        <v/>
      </c>
    </row>
    <row r="228" spans="24:25" x14ac:dyDescent="0.35">
      <c r="X228" s="1" t="str">
        <f t="shared" si="7"/>
        <v/>
      </c>
      <c r="Y228" s="4" t="str">
        <f t="shared" si="8"/>
        <v/>
      </c>
    </row>
    <row r="229" spans="24:25" x14ac:dyDescent="0.35">
      <c r="X229" s="1" t="str">
        <f t="shared" si="7"/>
        <v/>
      </c>
      <c r="Y229" s="4" t="str">
        <f t="shared" si="8"/>
        <v/>
      </c>
    </row>
    <row r="230" spans="24:25" x14ac:dyDescent="0.35">
      <c r="X230" s="1" t="str">
        <f t="shared" si="7"/>
        <v/>
      </c>
      <c r="Y230" s="4" t="str">
        <f t="shared" si="8"/>
        <v/>
      </c>
    </row>
    <row r="231" spans="24:25" x14ac:dyDescent="0.35">
      <c r="X231" s="1" t="str">
        <f t="shared" si="7"/>
        <v/>
      </c>
      <c r="Y231" s="4" t="str">
        <f t="shared" si="8"/>
        <v/>
      </c>
    </row>
    <row r="232" spans="24:25" x14ac:dyDescent="0.35">
      <c r="X232" s="1" t="str">
        <f t="shared" si="7"/>
        <v/>
      </c>
      <c r="Y232" s="4" t="str">
        <f t="shared" si="8"/>
        <v/>
      </c>
    </row>
    <row r="233" spans="24:25" x14ac:dyDescent="0.35">
      <c r="X233" s="1" t="str">
        <f t="shared" si="7"/>
        <v/>
      </c>
      <c r="Y233" s="4" t="str">
        <f t="shared" si="8"/>
        <v/>
      </c>
    </row>
    <row r="234" spans="24:25" x14ac:dyDescent="0.35">
      <c r="X234" s="1" t="str">
        <f t="shared" si="7"/>
        <v/>
      </c>
      <c r="Y234" s="4" t="str">
        <f t="shared" si="8"/>
        <v/>
      </c>
    </row>
    <row r="235" spans="24:25" x14ac:dyDescent="0.35">
      <c r="X235" s="1" t="str">
        <f t="shared" si="7"/>
        <v/>
      </c>
      <c r="Y235" s="4" t="str">
        <f t="shared" si="8"/>
        <v/>
      </c>
    </row>
    <row r="236" spans="24:25" x14ac:dyDescent="0.35">
      <c r="X236" s="1" t="str">
        <f t="shared" si="7"/>
        <v/>
      </c>
      <c r="Y236" s="4" t="str">
        <f t="shared" si="8"/>
        <v/>
      </c>
    </row>
    <row r="237" spans="24:25" x14ac:dyDescent="0.35">
      <c r="X237" s="1" t="str">
        <f t="shared" si="7"/>
        <v/>
      </c>
      <c r="Y237" s="4" t="str">
        <f t="shared" si="8"/>
        <v/>
      </c>
    </row>
    <row r="238" spans="24:25" x14ac:dyDescent="0.35">
      <c r="X238" s="1" t="str">
        <f t="shared" si="7"/>
        <v/>
      </c>
      <c r="Y238" s="4" t="str">
        <f t="shared" si="8"/>
        <v/>
      </c>
    </row>
    <row r="239" spans="24:25" x14ac:dyDescent="0.35">
      <c r="X239" s="1" t="str">
        <f t="shared" si="7"/>
        <v/>
      </c>
      <c r="Y239" s="4" t="str">
        <f t="shared" si="8"/>
        <v/>
      </c>
    </row>
    <row r="240" spans="24:25" x14ac:dyDescent="0.35">
      <c r="X240" s="1" t="str">
        <f t="shared" si="7"/>
        <v/>
      </c>
      <c r="Y240" s="4" t="str">
        <f t="shared" si="8"/>
        <v/>
      </c>
    </row>
    <row r="241" spans="24:25" x14ac:dyDescent="0.35">
      <c r="X241" s="1" t="str">
        <f t="shared" si="7"/>
        <v/>
      </c>
      <c r="Y241" s="4" t="str">
        <f t="shared" si="8"/>
        <v/>
      </c>
    </row>
    <row r="242" spans="24:25" x14ac:dyDescent="0.35">
      <c r="X242" s="1" t="str">
        <f t="shared" si="7"/>
        <v/>
      </c>
      <c r="Y242" s="4" t="str">
        <f t="shared" si="8"/>
        <v/>
      </c>
    </row>
    <row r="243" spans="24:25" x14ac:dyDescent="0.35">
      <c r="X243" s="1" t="str">
        <f t="shared" si="7"/>
        <v/>
      </c>
      <c r="Y243" s="4" t="str">
        <f t="shared" si="8"/>
        <v/>
      </c>
    </row>
    <row r="244" spans="24:25" x14ac:dyDescent="0.35">
      <c r="X244" s="1" t="str">
        <f t="shared" si="7"/>
        <v/>
      </c>
      <c r="Y244" s="4" t="str">
        <f t="shared" si="8"/>
        <v/>
      </c>
    </row>
    <row r="245" spans="24:25" x14ac:dyDescent="0.35">
      <c r="X245" s="1" t="str">
        <f t="shared" si="7"/>
        <v/>
      </c>
      <c r="Y245" s="4" t="str">
        <f t="shared" si="8"/>
        <v/>
      </c>
    </row>
    <row r="246" spans="24:25" x14ac:dyDescent="0.35">
      <c r="X246" s="1" t="str">
        <f t="shared" si="7"/>
        <v/>
      </c>
      <c r="Y246" s="4" t="str">
        <f t="shared" si="8"/>
        <v/>
      </c>
    </row>
    <row r="247" spans="24:25" x14ac:dyDescent="0.35">
      <c r="X247" s="1" t="str">
        <f t="shared" ref="X247:X310" si="9">IF(X246&lt;$B$4,X246+1,"")</f>
        <v/>
      </c>
      <c r="Y247" s="4" t="str">
        <f t="shared" si="8"/>
        <v/>
      </c>
    </row>
    <row r="248" spans="24:25" x14ac:dyDescent="0.35">
      <c r="X248" s="1" t="str">
        <f t="shared" si="9"/>
        <v/>
      </c>
      <c r="Y248" s="4" t="str">
        <f t="shared" si="8"/>
        <v/>
      </c>
    </row>
    <row r="249" spans="24:25" x14ac:dyDescent="0.35">
      <c r="X249" s="1" t="str">
        <f t="shared" si="9"/>
        <v/>
      </c>
      <c r="Y249" s="4" t="str">
        <f t="shared" si="8"/>
        <v/>
      </c>
    </row>
    <row r="250" spans="24:25" x14ac:dyDescent="0.35">
      <c r="X250" s="1" t="str">
        <f t="shared" si="9"/>
        <v/>
      </c>
      <c r="Y250" s="4" t="str">
        <f t="shared" si="8"/>
        <v/>
      </c>
    </row>
    <row r="251" spans="24:25" x14ac:dyDescent="0.35">
      <c r="X251" s="1" t="str">
        <f t="shared" si="9"/>
        <v/>
      </c>
      <c r="Y251" s="4" t="str">
        <f t="shared" si="8"/>
        <v/>
      </c>
    </row>
    <row r="252" spans="24:25" x14ac:dyDescent="0.35">
      <c r="X252" s="1" t="str">
        <f t="shared" si="9"/>
        <v/>
      </c>
      <c r="Y252" s="4" t="str">
        <f t="shared" si="8"/>
        <v/>
      </c>
    </row>
    <row r="253" spans="24:25" x14ac:dyDescent="0.35">
      <c r="X253" s="1" t="str">
        <f t="shared" si="9"/>
        <v/>
      </c>
      <c r="Y253" s="4" t="str">
        <f t="shared" si="8"/>
        <v/>
      </c>
    </row>
    <row r="254" spans="24:25" x14ac:dyDescent="0.35">
      <c r="X254" s="1" t="str">
        <f t="shared" si="9"/>
        <v/>
      </c>
      <c r="Y254" s="4" t="str">
        <f t="shared" si="8"/>
        <v/>
      </c>
    </row>
    <row r="255" spans="24:25" x14ac:dyDescent="0.35">
      <c r="X255" s="1" t="str">
        <f t="shared" si="9"/>
        <v/>
      </c>
      <c r="Y255" s="4" t="str">
        <f t="shared" si="8"/>
        <v/>
      </c>
    </row>
    <row r="256" spans="24:25" x14ac:dyDescent="0.35">
      <c r="X256" s="1" t="str">
        <f t="shared" si="9"/>
        <v/>
      </c>
      <c r="Y256" s="4" t="str">
        <f t="shared" si="8"/>
        <v/>
      </c>
    </row>
    <row r="257" spans="24:25" x14ac:dyDescent="0.35">
      <c r="X257" s="1" t="str">
        <f t="shared" si="9"/>
        <v/>
      </c>
      <c r="Y257" s="4" t="str">
        <f t="shared" si="8"/>
        <v/>
      </c>
    </row>
    <row r="258" spans="24:25" x14ac:dyDescent="0.35">
      <c r="X258" s="1" t="str">
        <f t="shared" si="9"/>
        <v/>
      </c>
      <c r="Y258" s="4" t="str">
        <f t="shared" si="8"/>
        <v/>
      </c>
    </row>
    <row r="259" spans="24:25" x14ac:dyDescent="0.35">
      <c r="X259" s="1" t="str">
        <f t="shared" si="9"/>
        <v/>
      </c>
      <c r="Y259" s="4" t="str">
        <f t="shared" si="8"/>
        <v/>
      </c>
    </row>
    <row r="260" spans="24:25" x14ac:dyDescent="0.35">
      <c r="X260" s="1" t="str">
        <f t="shared" si="9"/>
        <v/>
      </c>
      <c r="Y260" s="4" t="str">
        <f t="shared" ref="Y260:Y323" si="10">IF(X260&lt;=$B$4,_xlfn.BINOM.DIST(X260,$B$4,$B$5,0),"")</f>
        <v/>
      </c>
    </row>
    <row r="261" spans="24:25" x14ac:dyDescent="0.35">
      <c r="X261" s="1" t="str">
        <f t="shared" si="9"/>
        <v/>
      </c>
      <c r="Y261" s="4" t="str">
        <f t="shared" si="10"/>
        <v/>
      </c>
    </row>
    <row r="262" spans="24:25" x14ac:dyDescent="0.35">
      <c r="X262" s="1" t="str">
        <f t="shared" si="9"/>
        <v/>
      </c>
      <c r="Y262" s="4" t="str">
        <f t="shared" si="10"/>
        <v/>
      </c>
    </row>
    <row r="263" spans="24:25" x14ac:dyDescent="0.35">
      <c r="X263" s="1" t="str">
        <f t="shared" si="9"/>
        <v/>
      </c>
      <c r="Y263" s="4" t="str">
        <f t="shared" si="10"/>
        <v/>
      </c>
    </row>
    <row r="264" spans="24:25" x14ac:dyDescent="0.35">
      <c r="X264" s="1" t="str">
        <f t="shared" si="9"/>
        <v/>
      </c>
      <c r="Y264" s="4" t="str">
        <f t="shared" si="10"/>
        <v/>
      </c>
    </row>
    <row r="265" spans="24:25" x14ac:dyDescent="0.35">
      <c r="X265" s="1" t="str">
        <f t="shared" si="9"/>
        <v/>
      </c>
      <c r="Y265" s="4" t="str">
        <f t="shared" si="10"/>
        <v/>
      </c>
    </row>
    <row r="266" spans="24:25" x14ac:dyDescent="0.35">
      <c r="X266" s="1" t="str">
        <f t="shared" si="9"/>
        <v/>
      </c>
      <c r="Y266" s="4" t="str">
        <f t="shared" si="10"/>
        <v/>
      </c>
    </row>
    <row r="267" spans="24:25" x14ac:dyDescent="0.35">
      <c r="X267" s="1" t="str">
        <f t="shared" si="9"/>
        <v/>
      </c>
      <c r="Y267" s="4" t="str">
        <f t="shared" si="10"/>
        <v/>
      </c>
    </row>
    <row r="268" spans="24:25" x14ac:dyDescent="0.35">
      <c r="X268" s="1" t="str">
        <f t="shared" si="9"/>
        <v/>
      </c>
      <c r="Y268" s="4" t="str">
        <f t="shared" si="10"/>
        <v/>
      </c>
    </row>
    <row r="269" spans="24:25" x14ac:dyDescent="0.35">
      <c r="X269" s="1" t="str">
        <f t="shared" si="9"/>
        <v/>
      </c>
      <c r="Y269" s="4" t="str">
        <f t="shared" si="10"/>
        <v/>
      </c>
    </row>
    <row r="270" spans="24:25" x14ac:dyDescent="0.35">
      <c r="X270" s="1" t="str">
        <f t="shared" si="9"/>
        <v/>
      </c>
      <c r="Y270" s="4" t="str">
        <f t="shared" si="10"/>
        <v/>
      </c>
    </row>
    <row r="271" spans="24:25" x14ac:dyDescent="0.35">
      <c r="X271" s="1" t="str">
        <f t="shared" si="9"/>
        <v/>
      </c>
      <c r="Y271" s="4" t="str">
        <f t="shared" si="10"/>
        <v/>
      </c>
    </row>
    <row r="272" spans="24:25" x14ac:dyDescent="0.35">
      <c r="X272" s="1" t="str">
        <f t="shared" si="9"/>
        <v/>
      </c>
      <c r="Y272" s="4" t="str">
        <f t="shared" si="10"/>
        <v/>
      </c>
    </row>
    <row r="273" spans="24:25" x14ac:dyDescent="0.35">
      <c r="X273" s="1" t="str">
        <f t="shared" si="9"/>
        <v/>
      </c>
      <c r="Y273" s="4" t="str">
        <f t="shared" si="10"/>
        <v/>
      </c>
    </row>
    <row r="274" spans="24:25" x14ac:dyDescent="0.35">
      <c r="X274" s="1" t="str">
        <f t="shared" si="9"/>
        <v/>
      </c>
      <c r="Y274" s="4" t="str">
        <f t="shared" si="10"/>
        <v/>
      </c>
    </row>
    <row r="275" spans="24:25" x14ac:dyDescent="0.35">
      <c r="X275" s="1" t="str">
        <f t="shared" si="9"/>
        <v/>
      </c>
      <c r="Y275" s="4" t="str">
        <f t="shared" si="10"/>
        <v/>
      </c>
    </row>
    <row r="276" spans="24:25" x14ac:dyDescent="0.35">
      <c r="X276" s="1" t="str">
        <f t="shared" si="9"/>
        <v/>
      </c>
      <c r="Y276" s="4" t="str">
        <f t="shared" si="10"/>
        <v/>
      </c>
    </row>
    <row r="277" spans="24:25" x14ac:dyDescent="0.35">
      <c r="X277" s="1" t="str">
        <f t="shared" si="9"/>
        <v/>
      </c>
      <c r="Y277" s="4" t="str">
        <f t="shared" si="10"/>
        <v/>
      </c>
    </row>
    <row r="278" spans="24:25" x14ac:dyDescent="0.35">
      <c r="X278" s="1" t="str">
        <f t="shared" si="9"/>
        <v/>
      </c>
      <c r="Y278" s="4" t="str">
        <f t="shared" si="10"/>
        <v/>
      </c>
    </row>
    <row r="279" spans="24:25" x14ac:dyDescent="0.35">
      <c r="X279" s="1" t="str">
        <f t="shared" si="9"/>
        <v/>
      </c>
      <c r="Y279" s="4" t="str">
        <f t="shared" si="10"/>
        <v/>
      </c>
    </row>
    <row r="280" spans="24:25" x14ac:dyDescent="0.35">
      <c r="X280" s="1" t="str">
        <f t="shared" si="9"/>
        <v/>
      </c>
      <c r="Y280" s="4" t="str">
        <f t="shared" si="10"/>
        <v/>
      </c>
    </row>
    <row r="281" spans="24:25" x14ac:dyDescent="0.35">
      <c r="X281" s="1" t="str">
        <f t="shared" si="9"/>
        <v/>
      </c>
      <c r="Y281" s="4" t="str">
        <f t="shared" si="10"/>
        <v/>
      </c>
    </row>
    <row r="282" spans="24:25" x14ac:dyDescent="0.35">
      <c r="X282" s="1" t="str">
        <f t="shared" si="9"/>
        <v/>
      </c>
      <c r="Y282" s="4" t="str">
        <f t="shared" si="10"/>
        <v/>
      </c>
    </row>
    <row r="283" spans="24:25" x14ac:dyDescent="0.35">
      <c r="X283" s="1" t="str">
        <f t="shared" si="9"/>
        <v/>
      </c>
      <c r="Y283" s="4" t="str">
        <f t="shared" si="10"/>
        <v/>
      </c>
    </row>
    <row r="284" spans="24:25" x14ac:dyDescent="0.35">
      <c r="X284" s="1" t="str">
        <f t="shared" si="9"/>
        <v/>
      </c>
      <c r="Y284" s="4" t="str">
        <f t="shared" si="10"/>
        <v/>
      </c>
    </row>
    <row r="285" spans="24:25" x14ac:dyDescent="0.35">
      <c r="X285" s="1" t="str">
        <f t="shared" si="9"/>
        <v/>
      </c>
      <c r="Y285" s="4" t="str">
        <f t="shared" si="10"/>
        <v/>
      </c>
    </row>
    <row r="286" spans="24:25" x14ac:dyDescent="0.35">
      <c r="X286" s="1" t="str">
        <f t="shared" si="9"/>
        <v/>
      </c>
      <c r="Y286" s="4" t="str">
        <f t="shared" si="10"/>
        <v/>
      </c>
    </row>
    <row r="287" spans="24:25" x14ac:dyDescent="0.35">
      <c r="X287" s="1" t="str">
        <f t="shared" si="9"/>
        <v/>
      </c>
      <c r="Y287" s="4" t="str">
        <f t="shared" si="10"/>
        <v/>
      </c>
    </row>
    <row r="288" spans="24:25" x14ac:dyDescent="0.35">
      <c r="X288" s="1" t="str">
        <f t="shared" si="9"/>
        <v/>
      </c>
      <c r="Y288" s="4" t="str">
        <f t="shared" si="10"/>
        <v/>
      </c>
    </row>
    <row r="289" spans="24:25" x14ac:dyDescent="0.35">
      <c r="X289" s="1" t="str">
        <f t="shared" si="9"/>
        <v/>
      </c>
      <c r="Y289" s="4" t="str">
        <f t="shared" si="10"/>
        <v/>
      </c>
    </row>
    <row r="290" spans="24:25" x14ac:dyDescent="0.35">
      <c r="X290" s="1" t="str">
        <f t="shared" si="9"/>
        <v/>
      </c>
      <c r="Y290" s="4" t="str">
        <f t="shared" si="10"/>
        <v/>
      </c>
    </row>
    <row r="291" spans="24:25" x14ac:dyDescent="0.35">
      <c r="X291" s="1" t="str">
        <f t="shared" si="9"/>
        <v/>
      </c>
      <c r="Y291" s="4" t="str">
        <f t="shared" si="10"/>
        <v/>
      </c>
    </row>
    <row r="292" spans="24:25" x14ac:dyDescent="0.35">
      <c r="X292" s="1" t="str">
        <f t="shared" si="9"/>
        <v/>
      </c>
      <c r="Y292" s="4" t="str">
        <f t="shared" si="10"/>
        <v/>
      </c>
    </row>
    <row r="293" spans="24:25" x14ac:dyDescent="0.35">
      <c r="X293" s="1" t="str">
        <f t="shared" si="9"/>
        <v/>
      </c>
      <c r="Y293" s="4" t="str">
        <f t="shared" si="10"/>
        <v/>
      </c>
    </row>
    <row r="294" spans="24:25" x14ac:dyDescent="0.35">
      <c r="X294" s="1" t="str">
        <f t="shared" si="9"/>
        <v/>
      </c>
      <c r="Y294" s="4" t="str">
        <f t="shared" si="10"/>
        <v/>
      </c>
    </row>
    <row r="295" spans="24:25" x14ac:dyDescent="0.35">
      <c r="X295" s="1" t="str">
        <f t="shared" si="9"/>
        <v/>
      </c>
      <c r="Y295" s="4" t="str">
        <f t="shared" si="10"/>
        <v/>
      </c>
    </row>
    <row r="296" spans="24:25" x14ac:dyDescent="0.35">
      <c r="X296" s="1" t="str">
        <f t="shared" si="9"/>
        <v/>
      </c>
      <c r="Y296" s="4" t="str">
        <f t="shared" si="10"/>
        <v/>
      </c>
    </row>
    <row r="297" spans="24:25" x14ac:dyDescent="0.35">
      <c r="X297" s="1" t="str">
        <f t="shared" si="9"/>
        <v/>
      </c>
      <c r="Y297" s="4" t="str">
        <f t="shared" si="10"/>
        <v/>
      </c>
    </row>
    <row r="298" spans="24:25" x14ac:dyDescent="0.35">
      <c r="X298" s="1" t="str">
        <f t="shared" si="9"/>
        <v/>
      </c>
      <c r="Y298" s="4" t="str">
        <f t="shared" si="10"/>
        <v/>
      </c>
    </row>
    <row r="299" spans="24:25" x14ac:dyDescent="0.35">
      <c r="X299" s="1" t="str">
        <f t="shared" si="9"/>
        <v/>
      </c>
      <c r="Y299" s="4" t="str">
        <f t="shared" si="10"/>
        <v/>
      </c>
    </row>
    <row r="300" spans="24:25" x14ac:dyDescent="0.35">
      <c r="X300" s="1" t="str">
        <f t="shared" si="9"/>
        <v/>
      </c>
      <c r="Y300" s="4" t="str">
        <f t="shared" si="10"/>
        <v/>
      </c>
    </row>
    <row r="301" spans="24:25" x14ac:dyDescent="0.35">
      <c r="X301" s="1" t="str">
        <f t="shared" si="9"/>
        <v/>
      </c>
      <c r="Y301" s="4" t="str">
        <f t="shared" si="10"/>
        <v/>
      </c>
    </row>
    <row r="302" spans="24:25" x14ac:dyDescent="0.35">
      <c r="X302" s="1" t="str">
        <f t="shared" si="9"/>
        <v/>
      </c>
      <c r="Y302" s="4" t="str">
        <f t="shared" si="10"/>
        <v/>
      </c>
    </row>
    <row r="303" spans="24:25" x14ac:dyDescent="0.35">
      <c r="X303" s="1" t="str">
        <f t="shared" si="9"/>
        <v/>
      </c>
      <c r="Y303" s="4" t="str">
        <f t="shared" si="10"/>
        <v/>
      </c>
    </row>
    <row r="304" spans="24:25" x14ac:dyDescent="0.35">
      <c r="X304" s="1" t="str">
        <f t="shared" si="9"/>
        <v/>
      </c>
      <c r="Y304" s="4" t="str">
        <f t="shared" si="10"/>
        <v/>
      </c>
    </row>
    <row r="305" spans="24:25" x14ac:dyDescent="0.35">
      <c r="X305" s="1" t="str">
        <f t="shared" si="9"/>
        <v/>
      </c>
      <c r="Y305" s="4" t="str">
        <f t="shared" si="10"/>
        <v/>
      </c>
    </row>
    <row r="306" spans="24:25" x14ac:dyDescent="0.35">
      <c r="X306" s="1" t="str">
        <f t="shared" si="9"/>
        <v/>
      </c>
      <c r="Y306" s="4" t="str">
        <f t="shared" si="10"/>
        <v/>
      </c>
    </row>
    <row r="307" spans="24:25" x14ac:dyDescent="0.35">
      <c r="X307" s="1" t="str">
        <f t="shared" si="9"/>
        <v/>
      </c>
      <c r="Y307" s="4" t="str">
        <f t="shared" si="10"/>
        <v/>
      </c>
    </row>
    <row r="308" spans="24:25" x14ac:dyDescent="0.35">
      <c r="X308" s="1" t="str">
        <f t="shared" si="9"/>
        <v/>
      </c>
      <c r="Y308" s="4" t="str">
        <f t="shared" si="10"/>
        <v/>
      </c>
    </row>
    <row r="309" spans="24:25" x14ac:dyDescent="0.35">
      <c r="X309" s="1" t="str">
        <f t="shared" si="9"/>
        <v/>
      </c>
      <c r="Y309" s="4" t="str">
        <f t="shared" si="10"/>
        <v/>
      </c>
    </row>
    <row r="310" spans="24:25" x14ac:dyDescent="0.35">
      <c r="X310" s="1" t="str">
        <f t="shared" si="9"/>
        <v/>
      </c>
      <c r="Y310" s="4" t="str">
        <f t="shared" si="10"/>
        <v/>
      </c>
    </row>
    <row r="311" spans="24:25" x14ac:dyDescent="0.35">
      <c r="X311" s="1" t="str">
        <f t="shared" ref="X311:X374" si="11">IF(X310&lt;$B$4,X310+1,"")</f>
        <v/>
      </c>
      <c r="Y311" s="4" t="str">
        <f t="shared" si="10"/>
        <v/>
      </c>
    </row>
    <row r="312" spans="24:25" x14ac:dyDescent="0.35">
      <c r="X312" s="1" t="str">
        <f t="shared" si="11"/>
        <v/>
      </c>
      <c r="Y312" s="4" t="str">
        <f t="shared" si="10"/>
        <v/>
      </c>
    </row>
    <row r="313" spans="24:25" x14ac:dyDescent="0.35">
      <c r="X313" s="1" t="str">
        <f t="shared" si="11"/>
        <v/>
      </c>
      <c r="Y313" s="4" t="str">
        <f t="shared" si="10"/>
        <v/>
      </c>
    </row>
    <row r="314" spans="24:25" x14ac:dyDescent="0.35">
      <c r="X314" s="1" t="str">
        <f t="shared" si="11"/>
        <v/>
      </c>
      <c r="Y314" s="4" t="str">
        <f t="shared" si="10"/>
        <v/>
      </c>
    </row>
    <row r="315" spans="24:25" x14ac:dyDescent="0.35">
      <c r="X315" s="1" t="str">
        <f t="shared" si="11"/>
        <v/>
      </c>
      <c r="Y315" s="4" t="str">
        <f t="shared" si="10"/>
        <v/>
      </c>
    </row>
    <row r="316" spans="24:25" x14ac:dyDescent="0.35">
      <c r="X316" s="1" t="str">
        <f t="shared" si="11"/>
        <v/>
      </c>
      <c r="Y316" s="4" t="str">
        <f t="shared" si="10"/>
        <v/>
      </c>
    </row>
    <row r="317" spans="24:25" x14ac:dyDescent="0.35">
      <c r="X317" s="1" t="str">
        <f t="shared" si="11"/>
        <v/>
      </c>
      <c r="Y317" s="4" t="str">
        <f t="shared" si="10"/>
        <v/>
      </c>
    </row>
    <row r="318" spans="24:25" x14ac:dyDescent="0.35">
      <c r="X318" s="1" t="str">
        <f t="shared" si="11"/>
        <v/>
      </c>
      <c r="Y318" s="4" t="str">
        <f t="shared" si="10"/>
        <v/>
      </c>
    </row>
    <row r="319" spans="24:25" x14ac:dyDescent="0.35">
      <c r="X319" s="1" t="str">
        <f t="shared" si="11"/>
        <v/>
      </c>
      <c r="Y319" s="4" t="str">
        <f t="shared" si="10"/>
        <v/>
      </c>
    </row>
    <row r="320" spans="24:25" x14ac:dyDescent="0.35">
      <c r="X320" s="1" t="str">
        <f t="shared" si="11"/>
        <v/>
      </c>
      <c r="Y320" s="4" t="str">
        <f t="shared" si="10"/>
        <v/>
      </c>
    </row>
    <row r="321" spans="24:25" x14ac:dyDescent="0.35">
      <c r="X321" s="1" t="str">
        <f t="shared" si="11"/>
        <v/>
      </c>
      <c r="Y321" s="4" t="str">
        <f t="shared" si="10"/>
        <v/>
      </c>
    </row>
    <row r="322" spans="24:25" x14ac:dyDescent="0.35">
      <c r="X322" s="1" t="str">
        <f t="shared" si="11"/>
        <v/>
      </c>
      <c r="Y322" s="4" t="str">
        <f t="shared" si="10"/>
        <v/>
      </c>
    </row>
    <row r="323" spans="24:25" x14ac:dyDescent="0.35">
      <c r="X323" s="1" t="str">
        <f t="shared" si="11"/>
        <v/>
      </c>
      <c r="Y323" s="4" t="str">
        <f t="shared" si="10"/>
        <v/>
      </c>
    </row>
    <row r="324" spans="24:25" x14ac:dyDescent="0.35">
      <c r="X324" s="1" t="str">
        <f t="shared" si="11"/>
        <v/>
      </c>
      <c r="Y324" s="4" t="str">
        <f t="shared" ref="Y324:Y387" si="12">IF(X324&lt;=$B$4,_xlfn.BINOM.DIST(X324,$B$4,$B$5,0),"")</f>
        <v/>
      </c>
    </row>
    <row r="325" spans="24:25" x14ac:dyDescent="0.35">
      <c r="X325" s="1" t="str">
        <f t="shared" si="11"/>
        <v/>
      </c>
      <c r="Y325" s="4" t="str">
        <f t="shared" si="12"/>
        <v/>
      </c>
    </row>
    <row r="326" spans="24:25" x14ac:dyDescent="0.35">
      <c r="X326" s="1" t="str">
        <f t="shared" si="11"/>
        <v/>
      </c>
      <c r="Y326" s="4" t="str">
        <f t="shared" si="12"/>
        <v/>
      </c>
    </row>
    <row r="327" spans="24:25" x14ac:dyDescent="0.35">
      <c r="X327" s="1" t="str">
        <f t="shared" si="11"/>
        <v/>
      </c>
      <c r="Y327" s="4" t="str">
        <f t="shared" si="12"/>
        <v/>
      </c>
    </row>
    <row r="328" spans="24:25" x14ac:dyDescent="0.35">
      <c r="X328" s="1" t="str">
        <f t="shared" si="11"/>
        <v/>
      </c>
      <c r="Y328" s="4" t="str">
        <f t="shared" si="12"/>
        <v/>
      </c>
    </row>
    <row r="329" spans="24:25" x14ac:dyDescent="0.35">
      <c r="X329" s="1" t="str">
        <f t="shared" si="11"/>
        <v/>
      </c>
      <c r="Y329" s="4" t="str">
        <f t="shared" si="12"/>
        <v/>
      </c>
    </row>
    <row r="330" spans="24:25" x14ac:dyDescent="0.35">
      <c r="X330" s="1" t="str">
        <f t="shared" si="11"/>
        <v/>
      </c>
      <c r="Y330" s="4" t="str">
        <f t="shared" si="12"/>
        <v/>
      </c>
    </row>
    <row r="331" spans="24:25" x14ac:dyDescent="0.35">
      <c r="X331" s="1" t="str">
        <f t="shared" si="11"/>
        <v/>
      </c>
      <c r="Y331" s="4" t="str">
        <f t="shared" si="12"/>
        <v/>
      </c>
    </row>
    <row r="332" spans="24:25" x14ac:dyDescent="0.35">
      <c r="X332" s="1" t="str">
        <f t="shared" si="11"/>
        <v/>
      </c>
      <c r="Y332" s="4" t="str">
        <f t="shared" si="12"/>
        <v/>
      </c>
    </row>
    <row r="333" spans="24:25" x14ac:dyDescent="0.35">
      <c r="X333" s="1" t="str">
        <f t="shared" si="11"/>
        <v/>
      </c>
      <c r="Y333" s="4" t="str">
        <f t="shared" si="12"/>
        <v/>
      </c>
    </row>
    <row r="334" spans="24:25" x14ac:dyDescent="0.35">
      <c r="X334" s="1" t="str">
        <f t="shared" si="11"/>
        <v/>
      </c>
      <c r="Y334" s="4" t="str">
        <f t="shared" si="12"/>
        <v/>
      </c>
    </row>
    <row r="335" spans="24:25" x14ac:dyDescent="0.35">
      <c r="X335" s="1" t="str">
        <f t="shared" si="11"/>
        <v/>
      </c>
      <c r="Y335" s="4" t="str">
        <f t="shared" si="12"/>
        <v/>
      </c>
    </row>
    <row r="336" spans="24:25" x14ac:dyDescent="0.35">
      <c r="X336" s="1" t="str">
        <f t="shared" si="11"/>
        <v/>
      </c>
      <c r="Y336" s="4" t="str">
        <f t="shared" si="12"/>
        <v/>
      </c>
    </row>
    <row r="337" spans="24:25" x14ac:dyDescent="0.35">
      <c r="X337" s="1" t="str">
        <f t="shared" si="11"/>
        <v/>
      </c>
      <c r="Y337" s="4" t="str">
        <f t="shared" si="12"/>
        <v/>
      </c>
    </row>
    <row r="338" spans="24:25" x14ac:dyDescent="0.35">
      <c r="X338" s="1" t="str">
        <f t="shared" si="11"/>
        <v/>
      </c>
      <c r="Y338" s="4" t="str">
        <f t="shared" si="12"/>
        <v/>
      </c>
    </row>
    <row r="339" spans="24:25" x14ac:dyDescent="0.35">
      <c r="X339" s="1" t="str">
        <f t="shared" si="11"/>
        <v/>
      </c>
      <c r="Y339" s="4" t="str">
        <f t="shared" si="12"/>
        <v/>
      </c>
    </row>
    <row r="340" spans="24:25" x14ac:dyDescent="0.35">
      <c r="X340" s="1" t="str">
        <f t="shared" si="11"/>
        <v/>
      </c>
      <c r="Y340" s="4" t="str">
        <f t="shared" si="12"/>
        <v/>
      </c>
    </row>
    <row r="341" spans="24:25" x14ac:dyDescent="0.35">
      <c r="X341" s="1" t="str">
        <f t="shared" si="11"/>
        <v/>
      </c>
      <c r="Y341" s="4" t="str">
        <f t="shared" si="12"/>
        <v/>
      </c>
    </row>
    <row r="342" spans="24:25" x14ac:dyDescent="0.35">
      <c r="X342" s="1" t="str">
        <f t="shared" si="11"/>
        <v/>
      </c>
      <c r="Y342" s="4" t="str">
        <f t="shared" si="12"/>
        <v/>
      </c>
    </row>
    <row r="343" spans="24:25" x14ac:dyDescent="0.35">
      <c r="X343" s="1" t="str">
        <f t="shared" si="11"/>
        <v/>
      </c>
      <c r="Y343" s="4" t="str">
        <f t="shared" si="12"/>
        <v/>
      </c>
    </row>
    <row r="344" spans="24:25" x14ac:dyDescent="0.35">
      <c r="X344" s="1" t="str">
        <f t="shared" si="11"/>
        <v/>
      </c>
      <c r="Y344" s="4" t="str">
        <f t="shared" si="12"/>
        <v/>
      </c>
    </row>
    <row r="345" spans="24:25" x14ac:dyDescent="0.35">
      <c r="X345" s="1" t="str">
        <f t="shared" si="11"/>
        <v/>
      </c>
      <c r="Y345" s="4" t="str">
        <f t="shared" si="12"/>
        <v/>
      </c>
    </row>
    <row r="346" spans="24:25" x14ac:dyDescent="0.35">
      <c r="X346" s="1" t="str">
        <f t="shared" si="11"/>
        <v/>
      </c>
      <c r="Y346" s="4" t="str">
        <f t="shared" si="12"/>
        <v/>
      </c>
    </row>
    <row r="347" spans="24:25" x14ac:dyDescent="0.35">
      <c r="X347" s="1" t="str">
        <f t="shared" si="11"/>
        <v/>
      </c>
      <c r="Y347" s="4" t="str">
        <f t="shared" si="12"/>
        <v/>
      </c>
    </row>
    <row r="348" spans="24:25" x14ac:dyDescent="0.35">
      <c r="X348" s="1" t="str">
        <f t="shared" si="11"/>
        <v/>
      </c>
      <c r="Y348" s="4" t="str">
        <f t="shared" si="12"/>
        <v/>
      </c>
    </row>
    <row r="349" spans="24:25" x14ac:dyDescent="0.35">
      <c r="X349" s="1" t="str">
        <f t="shared" si="11"/>
        <v/>
      </c>
      <c r="Y349" s="4" t="str">
        <f t="shared" si="12"/>
        <v/>
      </c>
    </row>
    <row r="350" spans="24:25" x14ac:dyDescent="0.35">
      <c r="X350" s="1" t="str">
        <f t="shared" si="11"/>
        <v/>
      </c>
      <c r="Y350" s="4" t="str">
        <f t="shared" si="12"/>
        <v/>
      </c>
    </row>
    <row r="351" spans="24:25" x14ac:dyDescent="0.35">
      <c r="X351" s="1" t="str">
        <f t="shared" si="11"/>
        <v/>
      </c>
      <c r="Y351" s="4" t="str">
        <f t="shared" si="12"/>
        <v/>
      </c>
    </row>
    <row r="352" spans="24:25" x14ac:dyDescent="0.35">
      <c r="X352" s="1" t="str">
        <f t="shared" si="11"/>
        <v/>
      </c>
      <c r="Y352" s="4" t="str">
        <f t="shared" si="12"/>
        <v/>
      </c>
    </row>
    <row r="353" spans="24:25" x14ac:dyDescent="0.35">
      <c r="X353" s="1" t="str">
        <f t="shared" si="11"/>
        <v/>
      </c>
      <c r="Y353" s="4" t="str">
        <f t="shared" si="12"/>
        <v/>
      </c>
    </row>
    <row r="354" spans="24:25" x14ac:dyDescent="0.35">
      <c r="X354" s="1" t="str">
        <f t="shared" si="11"/>
        <v/>
      </c>
      <c r="Y354" s="4" t="str">
        <f t="shared" si="12"/>
        <v/>
      </c>
    </row>
    <row r="355" spans="24:25" x14ac:dyDescent="0.35">
      <c r="X355" s="1" t="str">
        <f t="shared" si="11"/>
        <v/>
      </c>
      <c r="Y355" s="4" t="str">
        <f t="shared" si="12"/>
        <v/>
      </c>
    </row>
    <row r="356" spans="24:25" x14ac:dyDescent="0.35">
      <c r="X356" s="1" t="str">
        <f t="shared" si="11"/>
        <v/>
      </c>
      <c r="Y356" s="4" t="str">
        <f t="shared" si="12"/>
        <v/>
      </c>
    </row>
    <row r="357" spans="24:25" x14ac:dyDescent="0.35">
      <c r="X357" s="1" t="str">
        <f t="shared" si="11"/>
        <v/>
      </c>
      <c r="Y357" s="4" t="str">
        <f t="shared" si="12"/>
        <v/>
      </c>
    </row>
    <row r="358" spans="24:25" x14ac:dyDescent="0.35">
      <c r="X358" s="1" t="str">
        <f t="shared" si="11"/>
        <v/>
      </c>
      <c r="Y358" s="4" t="str">
        <f t="shared" si="12"/>
        <v/>
      </c>
    </row>
    <row r="359" spans="24:25" x14ac:dyDescent="0.35">
      <c r="X359" s="1" t="str">
        <f t="shared" si="11"/>
        <v/>
      </c>
      <c r="Y359" s="4" t="str">
        <f t="shared" si="12"/>
        <v/>
      </c>
    </row>
    <row r="360" spans="24:25" x14ac:dyDescent="0.35">
      <c r="X360" s="1" t="str">
        <f t="shared" si="11"/>
        <v/>
      </c>
      <c r="Y360" s="4" t="str">
        <f t="shared" si="12"/>
        <v/>
      </c>
    </row>
    <row r="361" spans="24:25" x14ac:dyDescent="0.35">
      <c r="X361" s="1" t="str">
        <f t="shared" si="11"/>
        <v/>
      </c>
      <c r="Y361" s="4" t="str">
        <f t="shared" si="12"/>
        <v/>
      </c>
    </row>
    <row r="362" spans="24:25" x14ac:dyDescent="0.35">
      <c r="X362" s="1" t="str">
        <f t="shared" si="11"/>
        <v/>
      </c>
      <c r="Y362" s="4" t="str">
        <f t="shared" si="12"/>
        <v/>
      </c>
    </row>
    <row r="363" spans="24:25" x14ac:dyDescent="0.35">
      <c r="X363" s="1" t="str">
        <f t="shared" si="11"/>
        <v/>
      </c>
      <c r="Y363" s="4" t="str">
        <f t="shared" si="12"/>
        <v/>
      </c>
    </row>
    <row r="364" spans="24:25" x14ac:dyDescent="0.35">
      <c r="X364" s="1" t="str">
        <f t="shared" si="11"/>
        <v/>
      </c>
      <c r="Y364" s="4" t="str">
        <f t="shared" si="12"/>
        <v/>
      </c>
    </row>
    <row r="365" spans="24:25" x14ac:dyDescent="0.35">
      <c r="X365" s="1" t="str">
        <f t="shared" si="11"/>
        <v/>
      </c>
      <c r="Y365" s="4" t="str">
        <f t="shared" si="12"/>
        <v/>
      </c>
    </row>
    <row r="366" spans="24:25" x14ac:dyDescent="0.35">
      <c r="X366" s="1" t="str">
        <f t="shared" si="11"/>
        <v/>
      </c>
      <c r="Y366" s="4" t="str">
        <f t="shared" si="12"/>
        <v/>
      </c>
    </row>
    <row r="367" spans="24:25" x14ac:dyDescent="0.35">
      <c r="X367" s="1" t="str">
        <f t="shared" si="11"/>
        <v/>
      </c>
      <c r="Y367" s="4" t="str">
        <f t="shared" si="12"/>
        <v/>
      </c>
    </row>
    <row r="368" spans="24:25" x14ac:dyDescent="0.35">
      <c r="X368" s="1" t="str">
        <f t="shared" si="11"/>
        <v/>
      </c>
      <c r="Y368" s="4" t="str">
        <f t="shared" si="12"/>
        <v/>
      </c>
    </row>
    <row r="369" spans="24:25" x14ac:dyDescent="0.35">
      <c r="X369" s="1" t="str">
        <f t="shared" si="11"/>
        <v/>
      </c>
      <c r="Y369" s="4" t="str">
        <f t="shared" si="12"/>
        <v/>
      </c>
    </row>
    <row r="370" spans="24:25" x14ac:dyDescent="0.35">
      <c r="X370" s="1" t="str">
        <f t="shared" si="11"/>
        <v/>
      </c>
      <c r="Y370" s="4" t="str">
        <f t="shared" si="12"/>
        <v/>
      </c>
    </row>
    <row r="371" spans="24:25" x14ac:dyDescent="0.35">
      <c r="X371" s="1" t="str">
        <f t="shared" si="11"/>
        <v/>
      </c>
      <c r="Y371" s="4" t="str">
        <f t="shared" si="12"/>
        <v/>
      </c>
    </row>
    <row r="372" spans="24:25" x14ac:dyDescent="0.35">
      <c r="X372" s="1" t="str">
        <f t="shared" si="11"/>
        <v/>
      </c>
      <c r="Y372" s="4" t="str">
        <f t="shared" si="12"/>
        <v/>
      </c>
    </row>
    <row r="373" spans="24:25" x14ac:dyDescent="0.35">
      <c r="X373" s="1" t="str">
        <f t="shared" si="11"/>
        <v/>
      </c>
      <c r="Y373" s="4" t="str">
        <f t="shared" si="12"/>
        <v/>
      </c>
    </row>
    <row r="374" spans="24:25" x14ac:dyDescent="0.35">
      <c r="X374" s="1" t="str">
        <f t="shared" si="11"/>
        <v/>
      </c>
      <c r="Y374" s="4" t="str">
        <f t="shared" si="12"/>
        <v/>
      </c>
    </row>
    <row r="375" spans="24:25" x14ac:dyDescent="0.35">
      <c r="X375" s="1" t="str">
        <f t="shared" ref="X375:X438" si="13">IF(X374&lt;$B$4,X374+1,"")</f>
        <v/>
      </c>
      <c r="Y375" s="4" t="str">
        <f t="shared" si="12"/>
        <v/>
      </c>
    </row>
    <row r="376" spans="24:25" x14ac:dyDescent="0.35">
      <c r="X376" s="1" t="str">
        <f t="shared" si="13"/>
        <v/>
      </c>
      <c r="Y376" s="4" t="str">
        <f t="shared" si="12"/>
        <v/>
      </c>
    </row>
    <row r="377" spans="24:25" x14ac:dyDescent="0.35">
      <c r="X377" s="1" t="str">
        <f t="shared" si="13"/>
        <v/>
      </c>
      <c r="Y377" s="4" t="str">
        <f t="shared" si="12"/>
        <v/>
      </c>
    </row>
    <row r="378" spans="24:25" x14ac:dyDescent="0.35">
      <c r="X378" s="1" t="str">
        <f t="shared" si="13"/>
        <v/>
      </c>
      <c r="Y378" s="4" t="str">
        <f t="shared" si="12"/>
        <v/>
      </c>
    </row>
    <row r="379" spans="24:25" x14ac:dyDescent="0.35">
      <c r="X379" s="1" t="str">
        <f t="shared" si="13"/>
        <v/>
      </c>
      <c r="Y379" s="4" t="str">
        <f t="shared" si="12"/>
        <v/>
      </c>
    </row>
    <row r="380" spans="24:25" x14ac:dyDescent="0.35">
      <c r="X380" s="1" t="str">
        <f t="shared" si="13"/>
        <v/>
      </c>
      <c r="Y380" s="4" t="str">
        <f t="shared" si="12"/>
        <v/>
      </c>
    </row>
    <row r="381" spans="24:25" x14ac:dyDescent="0.35">
      <c r="X381" s="1" t="str">
        <f t="shared" si="13"/>
        <v/>
      </c>
      <c r="Y381" s="4" t="str">
        <f t="shared" si="12"/>
        <v/>
      </c>
    </row>
    <row r="382" spans="24:25" x14ac:dyDescent="0.35">
      <c r="X382" s="1" t="str">
        <f t="shared" si="13"/>
        <v/>
      </c>
      <c r="Y382" s="4" t="str">
        <f t="shared" si="12"/>
        <v/>
      </c>
    </row>
    <row r="383" spans="24:25" x14ac:dyDescent="0.35">
      <c r="X383" s="1" t="str">
        <f t="shared" si="13"/>
        <v/>
      </c>
      <c r="Y383" s="4" t="str">
        <f t="shared" si="12"/>
        <v/>
      </c>
    </row>
    <row r="384" spans="24:25" x14ac:dyDescent="0.35">
      <c r="X384" s="1" t="str">
        <f t="shared" si="13"/>
        <v/>
      </c>
      <c r="Y384" s="4" t="str">
        <f t="shared" si="12"/>
        <v/>
      </c>
    </row>
    <row r="385" spans="24:25" x14ac:dyDescent="0.35">
      <c r="X385" s="1" t="str">
        <f t="shared" si="13"/>
        <v/>
      </c>
      <c r="Y385" s="4" t="str">
        <f t="shared" si="12"/>
        <v/>
      </c>
    </row>
    <row r="386" spans="24:25" x14ac:dyDescent="0.35">
      <c r="X386" s="1" t="str">
        <f t="shared" si="13"/>
        <v/>
      </c>
      <c r="Y386" s="4" t="str">
        <f t="shared" si="12"/>
        <v/>
      </c>
    </row>
    <row r="387" spans="24:25" x14ac:dyDescent="0.35">
      <c r="X387" s="1" t="str">
        <f t="shared" si="13"/>
        <v/>
      </c>
      <c r="Y387" s="4" t="str">
        <f t="shared" si="12"/>
        <v/>
      </c>
    </row>
    <row r="388" spans="24:25" x14ac:dyDescent="0.35">
      <c r="X388" s="1" t="str">
        <f t="shared" si="13"/>
        <v/>
      </c>
      <c r="Y388" s="4" t="str">
        <f t="shared" ref="Y388:Y451" si="14">IF(X388&lt;=$B$4,_xlfn.BINOM.DIST(X388,$B$4,$B$5,0),"")</f>
        <v/>
      </c>
    </row>
    <row r="389" spans="24:25" x14ac:dyDescent="0.35">
      <c r="X389" s="1" t="str">
        <f t="shared" si="13"/>
        <v/>
      </c>
      <c r="Y389" s="4" t="str">
        <f t="shared" si="14"/>
        <v/>
      </c>
    </row>
    <row r="390" spans="24:25" x14ac:dyDescent="0.35">
      <c r="X390" s="1" t="str">
        <f t="shared" si="13"/>
        <v/>
      </c>
      <c r="Y390" s="4" t="str">
        <f t="shared" si="14"/>
        <v/>
      </c>
    </row>
    <row r="391" spans="24:25" x14ac:dyDescent="0.35">
      <c r="X391" s="1" t="str">
        <f t="shared" si="13"/>
        <v/>
      </c>
      <c r="Y391" s="4" t="str">
        <f t="shared" si="14"/>
        <v/>
      </c>
    </row>
    <row r="392" spans="24:25" x14ac:dyDescent="0.35">
      <c r="X392" s="1" t="str">
        <f t="shared" si="13"/>
        <v/>
      </c>
      <c r="Y392" s="4" t="str">
        <f t="shared" si="14"/>
        <v/>
      </c>
    </row>
    <row r="393" spans="24:25" x14ac:dyDescent="0.35">
      <c r="X393" s="1" t="str">
        <f t="shared" si="13"/>
        <v/>
      </c>
      <c r="Y393" s="4" t="str">
        <f t="shared" si="14"/>
        <v/>
      </c>
    </row>
    <row r="394" spans="24:25" x14ac:dyDescent="0.35">
      <c r="X394" s="1" t="str">
        <f t="shared" si="13"/>
        <v/>
      </c>
      <c r="Y394" s="4" t="str">
        <f t="shared" si="14"/>
        <v/>
      </c>
    </row>
    <row r="395" spans="24:25" x14ac:dyDescent="0.35">
      <c r="X395" s="1" t="str">
        <f t="shared" si="13"/>
        <v/>
      </c>
      <c r="Y395" s="4" t="str">
        <f t="shared" si="14"/>
        <v/>
      </c>
    </row>
    <row r="396" spans="24:25" x14ac:dyDescent="0.35">
      <c r="X396" s="1" t="str">
        <f t="shared" si="13"/>
        <v/>
      </c>
      <c r="Y396" s="4" t="str">
        <f t="shared" si="14"/>
        <v/>
      </c>
    </row>
    <row r="397" spans="24:25" x14ac:dyDescent="0.35">
      <c r="X397" s="1" t="str">
        <f t="shared" si="13"/>
        <v/>
      </c>
      <c r="Y397" s="4" t="str">
        <f t="shared" si="14"/>
        <v/>
      </c>
    </row>
    <row r="398" spans="24:25" x14ac:dyDescent="0.35">
      <c r="X398" s="1" t="str">
        <f t="shared" si="13"/>
        <v/>
      </c>
      <c r="Y398" s="4" t="str">
        <f t="shared" si="14"/>
        <v/>
      </c>
    </row>
    <row r="399" spans="24:25" x14ac:dyDescent="0.35">
      <c r="X399" s="1" t="str">
        <f t="shared" si="13"/>
        <v/>
      </c>
      <c r="Y399" s="4" t="str">
        <f t="shared" si="14"/>
        <v/>
      </c>
    </row>
    <row r="400" spans="24:25" x14ac:dyDescent="0.35">
      <c r="X400" s="1" t="str">
        <f t="shared" si="13"/>
        <v/>
      </c>
      <c r="Y400" s="4" t="str">
        <f t="shared" si="14"/>
        <v/>
      </c>
    </row>
    <row r="401" spans="24:25" x14ac:dyDescent="0.35">
      <c r="X401" s="1" t="str">
        <f t="shared" si="13"/>
        <v/>
      </c>
      <c r="Y401" s="4" t="str">
        <f t="shared" si="14"/>
        <v/>
      </c>
    </row>
    <row r="402" spans="24:25" x14ac:dyDescent="0.35">
      <c r="X402" s="1" t="str">
        <f t="shared" si="13"/>
        <v/>
      </c>
      <c r="Y402" s="4" t="str">
        <f t="shared" si="14"/>
        <v/>
      </c>
    </row>
    <row r="403" spans="24:25" x14ac:dyDescent="0.35">
      <c r="X403" s="1" t="str">
        <f t="shared" si="13"/>
        <v/>
      </c>
      <c r="Y403" s="4" t="str">
        <f t="shared" si="14"/>
        <v/>
      </c>
    </row>
    <row r="404" spans="24:25" x14ac:dyDescent="0.35">
      <c r="X404" s="1" t="str">
        <f t="shared" si="13"/>
        <v/>
      </c>
      <c r="Y404" s="4" t="str">
        <f t="shared" si="14"/>
        <v/>
      </c>
    </row>
    <row r="405" spans="24:25" x14ac:dyDescent="0.35">
      <c r="X405" s="1" t="str">
        <f t="shared" si="13"/>
        <v/>
      </c>
      <c r="Y405" s="4" t="str">
        <f t="shared" si="14"/>
        <v/>
      </c>
    </row>
    <row r="406" spans="24:25" x14ac:dyDescent="0.35">
      <c r="X406" s="1" t="str">
        <f t="shared" si="13"/>
        <v/>
      </c>
      <c r="Y406" s="4" t="str">
        <f t="shared" si="14"/>
        <v/>
      </c>
    </row>
    <row r="407" spans="24:25" x14ac:dyDescent="0.35">
      <c r="X407" s="1" t="str">
        <f t="shared" si="13"/>
        <v/>
      </c>
      <c r="Y407" s="4" t="str">
        <f t="shared" si="14"/>
        <v/>
      </c>
    </row>
    <row r="408" spans="24:25" x14ac:dyDescent="0.35">
      <c r="X408" s="1" t="str">
        <f t="shared" si="13"/>
        <v/>
      </c>
      <c r="Y408" s="4" t="str">
        <f t="shared" si="14"/>
        <v/>
      </c>
    </row>
    <row r="409" spans="24:25" x14ac:dyDescent="0.35">
      <c r="X409" s="1" t="str">
        <f t="shared" si="13"/>
        <v/>
      </c>
      <c r="Y409" s="4" t="str">
        <f t="shared" si="14"/>
        <v/>
      </c>
    </row>
    <row r="410" spans="24:25" x14ac:dyDescent="0.35">
      <c r="X410" s="1" t="str">
        <f t="shared" si="13"/>
        <v/>
      </c>
      <c r="Y410" s="4" t="str">
        <f t="shared" si="14"/>
        <v/>
      </c>
    </row>
    <row r="411" spans="24:25" x14ac:dyDescent="0.35">
      <c r="X411" s="1" t="str">
        <f t="shared" si="13"/>
        <v/>
      </c>
      <c r="Y411" s="4" t="str">
        <f t="shared" si="14"/>
        <v/>
      </c>
    </row>
    <row r="412" spans="24:25" x14ac:dyDescent="0.35">
      <c r="X412" s="1" t="str">
        <f t="shared" si="13"/>
        <v/>
      </c>
      <c r="Y412" s="4" t="str">
        <f t="shared" si="14"/>
        <v/>
      </c>
    </row>
    <row r="413" spans="24:25" x14ac:dyDescent="0.35">
      <c r="X413" s="1" t="str">
        <f t="shared" si="13"/>
        <v/>
      </c>
      <c r="Y413" s="4" t="str">
        <f t="shared" si="14"/>
        <v/>
      </c>
    </row>
    <row r="414" spans="24:25" x14ac:dyDescent="0.35">
      <c r="X414" s="1" t="str">
        <f t="shared" si="13"/>
        <v/>
      </c>
      <c r="Y414" s="4" t="str">
        <f t="shared" si="14"/>
        <v/>
      </c>
    </row>
    <row r="415" spans="24:25" x14ac:dyDescent="0.35">
      <c r="X415" s="1" t="str">
        <f t="shared" si="13"/>
        <v/>
      </c>
      <c r="Y415" s="4" t="str">
        <f t="shared" si="14"/>
        <v/>
      </c>
    </row>
    <row r="416" spans="24:25" x14ac:dyDescent="0.35">
      <c r="X416" s="1" t="str">
        <f t="shared" si="13"/>
        <v/>
      </c>
      <c r="Y416" s="4" t="str">
        <f t="shared" si="14"/>
        <v/>
      </c>
    </row>
    <row r="417" spans="24:25" x14ac:dyDescent="0.35">
      <c r="X417" s="1" t="str">
        <f t="shared" si="13"/>
        <v/>
      </c>
      <c r="Y417" s="4" t="str">
        <f t="shared" si="14"/>
        <v/>
      </c>
    </row>
    <row r="418" spans="24:25" x14ac:dyDescent="0.35">
      <c r="X418" s="1" t="str">
        <f t="shared" si="13"/>
        <v/>
      </c>
      <c r="Y418" s="4" t="str">
        <f t="shared" si="14"/>
        <v/>
      </c>
    </row>
    <row r="419" spans="24:25" x14ac:dyDescent="0.35">
      <c r="X419" s="1" t="str">
        <f t="shared" si="13"/>
        <v/>
      </c>
      <c r="Y419" s="4" t="str">
        <f t="shared" si="14"/>
        <v/>
      </c>
    </row>
    <row r="420" spans="24:25" x14ac:dyDescent="0.35">
      <c r="X420" s="1" t="str">
        <f t="shared" si="13"/>
        <v/>
      </c>
      <c r="Y420" s="4" t="str">
        <f t="shared" si="14"/>
        <v/>
      </c>
    </row>
    <row r="421" spans="24:25" x14ac:dyDescent="0.35">
      <c r="X421" s="1" t="str">
        <f t="shared" si="13"/>
        <v/>
      </c>
      <c r="Y421" s="4" t="str">
        <f t="shared" si="14"/>
        <v/>
      </c>
    </row>
    <row r="422" spans="24:25" x14ac:dyDescent="0.35">
      <c r="X422" s="1" t="str">
        <f t="shared" si="13"/>
        <v/>
      </c>
      <c r="Y422" s="4" t="str">
        <f t="shared" si="14"/>
        <v/>
      </c>
    </row>
    <row r="423" spans="24:25" x14ac:dyDescent="0.35">
      <c r="X423" s="1" t="str">
        <f t="shared" si="13"/>
        <v/>
      </c>
      <c r="Y423" s="4" t="str">
        <f t="shared" si="14"/>
        <v/>
      </c>
    </row>
    <row r="424" spans="24:25" x14ac:dyDescent="0.35">
      <c r="X424" s="1" t="str">
        <f t="shared" si="13"/>
        <v/>
      </c>
      <c r="Y424" s="4" t="str">
        <f t="shared" si="14"/>
        <v/>
      </c>
    </row>
    <row r="425" spans="24:25" x14ac:dyDescent="0.35">
      <c r="X425" s="1" t="str">
        <f t="shared" si="13"/>
        <v/>
      </c>
      <c r="Y425" s="4" t="str">
        <f t="shared" si="14"/>
        <v/>
      </c>
    </row>
    <row r="426" spans="24:25" x14ac:dyDescent="0.35">
      <c r="X426" s="1" t="str">
        <f t="shared" si="13"/>
        <v/>
      </c>
      <c r="Y426" s="4" t="str">
        <f t="shared" si="14"/>
        <v/>
      </c>
    </row>
    <row r="427" spans="24:25" x14ac:dyDescent="0.35">
      <c r="X427" s="1" t="str">
        <f t="shared" si="13"/>
        <v/>
      </c>
      <c r="Y427" s="4" t="str">
        <f t="shared" si="14"/>
        <v/>
      </c>
    </row>
    <row r="428" spans="24:25" x14ac:dyDescent="0.35">
      <c r="X428" s="1" t="str">
        <f t="shared" si="13"/>
        <v/>
      </c>
      <c r="Y428" s="4" t="str">
        <f t="shared" si="14"/>
        <v/>
      </c>
    </row>
    <row r="429" spans="24:25" x14ac:dyDescent="0.35">
      <c r="X429" s="1" t="str">
        <f t="shared" si="13"/>
        <v/>
      </c>
      <c r="Y429" s="4" t="str">
        <f t="shared" si="14"/>
        <v/>
      </c>
    </row>
    <row r="430" spans="24:25" x14ac:dyDescent="0.35">
      <c r="X430" s="1" t="str">
        <f t="shared" si="13"/>
        <v/>
      </c>
      <c r="Y430" s="4" t="str">
        <f t="shared" si="14"/>
        <v/>
      </c>
    </row>
    <row r="431" spans="24:25" x14ac:dyDescent="0.35">
      <c r="X431" s="1" t="str">
        <f t="shared" si="13"/>
        <v/>
      </c>
      <c r="Y431" s="4" t="str">
        <f t="shared" si="14"/>
        <v/>
      </c>
    </row>
    <row r="432" spans="24:25" x14ac:dyDescent="0.35">
      <c r="X432" s="1" t="str">
        <f t="shared" si="13"/>
        <v/>
      </c>
      <c r="Y432" s="4" t="str">
        <f t="shared" si="14"/>
        <v/>
      </c>
    </row>
    <row r="433" spans="24:25" x14ac:dyDescent="0.35">
      <c r="X433" s="1" t="str">
        <f t="shared" si="13"/>
        <v/>
      </c>
      <c r="Y433" s="4" t="str">
        <f t="shared" si="14"/>
        <v/>
      </c>
    </row>
    <row r="434" spans="24:25" x14ac:dyDescent="0.35">
      <c r="X434" s="1" t="str">
        <f t="shared" si="13"/>
        <v/>
      </c>
      <c r="Y434" s="4" t="str">
        <f t="shared" si="14"/>
        <v/>
      </c>
    </row>
    <row r="435" spans="24:25" x14ac:dyDescent="0.35">
      <c r="X435" s="1" t="str">
        <f t="shared" si="13"/>
        <v/>
      </c>
      <c r="Y435" s="4" t="str">
        <f t="shared" si="14"/>
        <v/>
      </c>
    </row>
    <row r="436" spans="24:25" x14ac:dyDescent="0.35">
      <c r="X436" s="1" t="str">
        <f t="shared" si="13"/>
        <v/>
      </c>
      <c r="Y436" s="4" t="str">
        <f t="shared" si="14"/>
        <v/>
      </c>
    </row>
    <row r="437" spans="24:25" x14ac:dyDescent="0.35">
      <c r="X437" s="1" t="str">
        <f t="shared" si="13"/>
        <v/>
      </c>
      <c r="Y437" s="4" t="str">
        <f t="shared" si="14"/>
        <v/>
      </c>
    </row>
    <row r="438" spans="24:25" x14ac:dyDescent="0.35">
      <c r="X438" s="1" t="str">
        <f t="shared" si="13"/>
        <v/>
      </c>
      <c r="Y438" s="4" t="str">
        <f t="shared" si="14"/>
        <v/>
      </c>
    </row>
    <row r="439" spans="24:25" x14ac:dyDescent="0.35">
      <c r="X439" s="1" t="str">
        <f t="shared" ref="X439:X502" si="15">IF(X438&lt;$B$4,X438+1,"")</f>
        <v/>
      </c>
      <c r="Y439" s="4" t="str">
        <f t="shared" si="14"/>
        <v/>
      </c>
    </row>
    <row r="440" spans="24:25" x14ac:dyDescent="0.35">
      <c r="X440" s="1" t="str">
        <f t="shared" si="15"/>
        <v/>
      </c>
      <c r="Y440" s="4" t="str">
        <f t="shared" si="14"/>
        <v/>
      </c>
    </row>
    <row r="441" spans="24:25" x14ac:dyDescent="0.35">
      <c r="X441" s="1" t="str">
        <f t="shared" si="15"/>
        <v/>
      </c>
      <c r="Y441" s="4" t="str">
        <f t="shared" si="14"/>
        <v/>
      </c>
    </row>
    <row r="442" spans="24:25" x14ac:dyDescent="0.35">
      <c r="X442" s="1" t="str">
        <f t="shared" si="15"/>
        <v/>
      </c>
      <c r="Y442" s="4" t="str">
        <f t="shared" si="14"/>
        <v/>
      </c>
    </row>
    <row r="443" spans="24:25" x14ac:dyDescent="0.35">
      <c r="X443" s="1" t="str">
        <f t="shared" si="15"/>
        <v/>
      </c>
      <c r="Y443" s="4" t="str">
        <f t="shared" si="14"/>
        <v/>
      </c>
    </row>
    <row r="444" spans="24:25" x14ac:dyDescent="0.35">
      <c r="X444" s="1" t="str">
        <f t="shared" si="15"/>
        <v/>
      </c>
      <c r="Y444" s="4" t="str">
        <f t="shared" si="14"/>
        <v/>
      </c>
    </row>
    <row r="445" spans="24:25" x14ac:dyDescent="0.35">
      <c r="X445" s="1" t="str">
        <f t="shared" si="15"/>
        <v/>
      </c>
      <c r="Y445" s="4" t="str">
        <f t="shared" si="14"/>
        <v/>
      </c>
    </row>
    <row r="446" spans="24:25" x14ac:dyDescent="0.35">
      <c r="X446" s="1" t="str">
        <f t="shared" si="15"/>
        <v/>
      </c>
      <c r="Y446" s="4" t="str">
        <f t="shared" si="14"/>
        <v/>
      </c>
    </row>
    <row r="447" spans="24:25" x14ac:dyDescent="0.35">
      <c r="X447" s="1" t="str">
        <f t="shared" si="15"/>
        <v/>
      </c>
      <c r="Y447" s="4" t="str">
        <f t="shared" si="14"/>
        <v/>
      </c>
    </row>
    <row r="448" spans="24:25" x14ac:dyDescent="0.35">
      <c r="X448" s="1" t="str">
        <f t="shared" si="15"/>
        <v/>
      </c>
      <c r="Y448" s="4" t="str">
        <f t="shared" si="14"/>
        <v/>
      </c>
    </row>
    <row r="449" spans="24:25" x14ac:dyDescent="0.35">
      <c r="X449" s="1" t="str">
        <f t="shared" si="15"/>
        <v/>
      </c>
      <c r="Y449" s="4" t="str">
        <f t="shared" si="14"/>
        <v/>
      </c>
    </row>
    <row r="450" spans="24:25" x14ac:dyDescent="0.35">
      <c r="X450" s="1" t="str">
        <f t="shared" si="15"/>
        <v/>
      </c>
      <c r="Y450" s="4" t="str">
        <f t="shared" si="14"/>
        <v/>
      </c>
    </row>
    <row r="451" spans="24:25" x14ac:dyDescent="0.35">
      <c r="X451" s="1" t="str">
        <f t="shared" si="15"/>
        <v/>
      </c>
      <c r="Y451" s="4" t="str">
        <f t="shared" si="14"/>
        <v/>
      </c>
    </row>
    <row r="452" spans="24:25" x14ac:dyDescent="0.35">
      <c r="X452" s="1" t="str">
        <f t="shared" si="15"/>
        <v/>
      </c>
      <c r="Y452" s="4" t="str">
        <f t="shared" ref="Y452:Y515" si="16">IF(X452&lt;=$B$4,_xlfn.BINOM.DIST(X452,$B$4,$B$5,0),"")</f>
        <v/>
      </c>
    </row>
    <row r="453" spans="24:25" x14ac:dyDescent="0.35">
      <c r="X453" s="1" t="str">
        <f t="shared" si="15"/>
        <v/>
      </c>
      <c r="Y453" s="4" t="str">
        <f t="shared" si="16"/>
        <v/>
      </c>
    </row>
    <row r="454" spans="24:25" x14ac:dyDescent="0.35">
      <c r="X454" s="1" t="str">
        <f t="shared" si="15"/>
        <v/>
      </c>
      <c r="Y454" s="4" t="str">
        <f t="shared" si="16"/>
        <v/>
      </c>
    </row>
    <row r="455" spans="24:25" x14ac:dyDescent="0.35">
      <c r="X455" s="1" t="str">
        <f t="shared" si="15"/>
        <v/>
      </c>
      <c r="Y455" s="4" t="str">
        <f t="shared" si="16"/>
        <v/>
      </c>
    </row>
    <row r="456" spans="24:25" x14ac:dyDescent="0.35">
      <c r="X456" s="1" t="str">
        <f t="shared" si="15"/>
        <v/>
      </c>
      <c r="Y456" s="4" t="str">
        <f t="shared" si="16"/>
        <v/>
      </c>
    </row>
    <row r="457" spans="24:25" x14ac:dyDescent="0.35">
      <c r="X457" s="1" t="str">
        <f t="shared" si="15"/>
        <v/>
      </c>
      <c r="Y457" s="4" t="str">
        <f t="shared" si="16"/>
        <v/>
      </c>
    </row>
    <row r="458" spans="24:25" x14ac:dyDescent="0.35">
      <c r="X458" s="1" t="str">
        <f t="shared" si="15"/>
        <v/>
      </c>
      <c r="Y458" s="4" t="str">
        <f t="shared" si="16"/>
        <v/>
      </c>
    </row>
    <row r="459" spans="24:25" x14ac:dyDescent="0.35">
      <c r="X459" s="1" t="str">
        <f t="shared" si="15"/>
        <v/>
      </c>
      <c r="Y459" s="4" t="str">
        <f t="shared" si="16"/>
        <v/>
      </c>
    </row>
    <row r="460" spans="24:25" x14ac:dyDescent="0.35">
      <c r="X460" s="1" t="str">
        <f t="shared" si="15"/>
        <v/>
      </c>
      <c r="Y460" s="4" t="str">
        <f t="shared" si="16"/>
        <v/>
      </c>
    </row>
    <row r="461" spans="24:25" x14ac:dyDescent="0.35">
      <c r="X461" s="1" t="str">
        <f t="shared" si="15"/>
        <v/>
      </c>
      <c r="Y461" s="4" t="str">
        <f t="shared" si="16"/>
        <v/>
      </c>
    </row>
    <row r="462" spans="24:25" x14ac:dyDescent="0.35">
      <c r="X462" s="1" t="str">
        <f t="shared" si="15"/>
        <v/>
      </c>
      <c r="Y462" s="4" t="str">
        <f t="shared" si="16"/>
        <v/>
      </c>
    </row>
    <row r="463" spans="24:25" x14ac:dyDescent="0.35">
      <c r="X463" s="1" t="str">
        <f t="shared" si="15"/>
        <v/>
      </c>
      <c r="Y463" s="4" t="str">
        <f t="shared" si="16"/>
        <v/>
      </c>
    </row>
    <row r="464" spans="24:25" x14ac:dyDescent="0.35">
      <c r="X464" s="1" t="str">
        <f t="shared" si="15"/>
        <v/>
      </c>
      <c r="Y464" s="4" t="str">
        <f t="shared" si="16"/>
        <v/>
      </c>
    </row>
    <row r="465" spans="24:25" x14ac:dyDescent="0.35">
      <c r="X465" s="1" t="str">
        <f t="shared" si="15"/>
        <v/>
      </c>
      <c r="Y465" s="4" t="str">
        <f t="shared" si="16"/>
        <v/>
      </c>
    </row>
    <row r="466" spans="24:25" x14ac:dyDescent="0.35">
      <c r="X466" s="1" t="str">
        <f t="shared" si="15"/>
        <v/>
      </c>
      <c r="Y466" s="4" t="str">
        <f t="shared" si="16"/>
        <v/>
      </c>
    </row>
    <row r="467" spans="24:25" x14ac:dyDescent="0.35">
      <c r="X467" s="1" t="str">
        <f t="shared" si="15"/>
        <v/>
      </c>
      <c r="Y467" s="4" t="str">
        <f t="shared" si="16"/>
        <v/>
      </c>
    </row>
    <row r="468" spans="24:25" x14ac:dyDescent="0.35">
      <c r="X468" s="1" t="str">
        <f t="shared" si="15"/>
        <v/>
      </c>
      <c r="Y468" s="4" t="str">
        <f t="shared" si="16"/>
        <v/>
      </c>
    </row>
    <row r="469" spans="24:25" x14ac:dyDescent="0.35">
      <c r="X469" s="1" t="str">
        <f t="shared" si="15"/>
        <v/>
      </c>
      <c r="Y469" s="4" t="str">
        <f t="shared" si="16"/>
        <v/>
      </c>
    </row>
    <row r="470" spans="24:25" x14ac:dyDescent="0.35">
      <c r="X470" s="1" t="str">
        <f t="shared" si="15"/>
        <v/>
      </c>
      <c r="Y470" s="4" t="str">
        <f t="shared" si="16"/>
        <v/>
      </c>
    </row>
    <row r="471" spans="24:25" x14ac:dyDescent="0.35">
      <c r="X471" s="1" t="str">
        <f t="shared" si="15"/>
        <v/>
      </c>
      <c r="Y471" s="4" t="str">
        <f t="shared" si="16"/>
        <v/>
      </c>
    </row>
    <row r="472" spans="24:25" x14ac:dyDescent="0.35">
      <c r="X472" s="1" t="str">
        <f t="shared" si="15"/>
        <v/>
      </c>
      <c r="Y472" s="4" t="str">
        <f t="shared" si="16"/>
        <v/>
      </c>
    </row>
    <row r="473" spans="24:25" x14ac:dyDescent="0.35">
      <c r="X473" s="1" t="str">
        <f t="shared" si="15"/>
        <v/>
      </c>
      <c r="Y473" s="4" t="str">
        <f t="shared" si="16"/>
        <v/>
      </c>
    </row>
    <row r="474" spans="24:25" x14ac:dyDescent="0.35">
      <c r="X474" s="1" t="str">
        <f t="shared" si="15"/>
        <v/>
      </c>
      <c r="Y474" s="4" t="str">
        <f t="shared" si="16"/>
        <v/>
      </c>
    </row>
    <row r="475" spans="24:25" x14ac:dyDescent="0.35">
      <c r="X475" s="1" t="str">
        <f t="shared" si="15"/>
        <v/>
      </c>
      <c r="Y475" s="4" t="str">
        <f t="shared" si="16"/>
        <v/>
      </c>
    </row>
    <row r="476" spans="24:25" x14ac:dyDescent="0.35">
      <c r="X476" s="1" t="str">
        <f t="shared" si="15"/>
        <v/>
      </c>
      <c r="Y476" s="4" t="str">
        <f t="shared" si="16"/>
        <v/>
      </c>
    </row>
    <row r="477" spans="24:25" x14ac:dyDescent="0.35">
      <c r="X477" s="1" t="str">
        <f t="shared" si="15"/>
        <v/>
      </c>
      <c r="Y477" s="4" t="str">
        <f t="shared" si="16"/>
        <v/>
      </c>
    </row>
    <row r="478" spans="24:25" x14ac:dyDescent="0.35">
      <c r="X478" s="1" t="str">
        <f t="shared" si="15"/>
        <v/>
      </c>
      <c r="Y478" s="4" t="str">
        <f t="shared" si="16"/>
        <v/>
      </c>
    </row>
    <row r="479" spans="24:25" x14ac:dyDescent="0.35">
      <c r="X479" s="1" t="str">
        <f t="shared" si="15"/>
        <v/>
      </c>
      <c r="Y479" s="4" t="str">
        <f t="shared" si="16"/>
        <v/>
      </c>
    </row>
    <row r="480" spans="24:25" x14ac:dyDescent="0.35">
      <c r="X480" s="1" t="str">
        <f t="shared" si="15"/>
        <v/>
      </c>
      <c r="Y480" s="4" t="str">
        <f t="shared" si="16"/>
        <v/>
      </c>
    </row>
    <row r="481" spans="24:25" x14ac:dyDescent="0.35">
      <c r="X481" s="1" t="str">
        <f t="shared" si="15"/>
        <v/>
      </c>
      <c r="Y481" s="4" t="str">
        <f t="shared" si="16"/>
        <v/>
      </c>
    </row>
    <row r="482" spans="24:25" x14ac:dyDescent="0.35">
      <c r="X482" s="1" t="str">
        <f t="shared" si="15"/>
        <v/>
      </c>
      <c r="Y482" s="4" t="str">
        <f t="shared" si="16"/>
        <v/>
      </c>
    </row>
    <row r="483" spans="24:25" x14ac:dyDescent="0.35">
      <c r="X483" s="1" t="str">
        <f t="shared" si="15"/>
        <v/>
      </c>
      <c r="Y483" s="4" t="str">
        <f t="shared" si="16"/>
        <v/>
      </c>
    </row>
    <row r="484" spans="24:25" x14ac:dyDescent="0.35">
      <c r="X484" s="1" t="str">
        <f t="shared" si="15"/>
        <v/>
      </c>
      <c r="Y484" s="4" t="str">
        <f t="shared" si="16"/>
        <v/>
      </c>
    </row>
    <row r="485" spans="24:25" x14ac:dyDescent="0.35">
      <c r="X485" s="1" t="str">
        <f t="shared" si="15"/>
        <v/>
      </c>
      <c r="Y485" s="4" t="str">
        <f t="shared" si="16"/>
        <v/>
      </c>
    </row>
    <row r="486" spans="24:25" x14ac:dyDescent="0.35">
      <c r="X486" s="1" t="str">
        <f t="shared" si="15"/>
        <v/>
      </c>
      <c r="Y486" s="4" t="str">
        <f t="shared" si="16"/>
        <v/>
      </c>
    </row>
    <row r="487" spans="24:25" x14ac:dyDescent="0.35">
      <c r="X487" s="1" t="str">
        <f t="shared" si="15"/>
        <v/>
      </c>
      <c r="Y487" s="4" t="str">
        <f t="shared" si="16"/>
        <v/>
      </c>
    </row>
    <row r="488" spans="24:25" x14ac:dyDescent="0.35">
      <c r="X488" s="1" t="str">
        <f t="shared" si="15"/>
        <v/>
      </c>
      <c r="Y488" s="4" t="str">
        <f t="shared" si="16"/>
        <v/>
      </c>
    </row>
    <row r="489" spans="24:25" x14ac:dyDescent="0.35">
      <c r="X489" s="1" t="str">
        <f t="shared" si="15"/>
        <v/>
      </c>
      <c r="Y489" s="4" t="str">
        <f t="shared" si="16"/>
        <v/>
      </c>
    </row>
    <row r="490" spans="24:25" x14ac:dyDescent="0.35">
      <c r="X490" s="1" t="str">
        <f t="shared" si="15"/>
        <v/>
      </c>
      <c r="Y490" s="4" t="str">
        <f t="shared" si="16"/>
        <v/>
      </c>
    </row>
    <row r="491" spans="24:25" x14ac:dyDescent="0.35">
      <c r="X491" s="1" t="str">
        <f t="shared" si="15"/>
        <v/>
      </c>
      <c r="Y491" s="4" t="str">
        <f t="shared" si="16"/>
        <v/>
      </c>
    </row>
    <row r="492" spans="24:25" x14ac:dyDescent="0.35">
      <c r="X492" s="1" t="str">
        <f t="shared" si="15"/>
        <v/>
      </c>
      <c r="Y492" s="4" t="str">
        <f t="shared" si="16"/>
        <v/>
      </c>
    </row>
    <row r="493" spans="24:25" x14ac:dyDescent="0.35">
      <c r="X493" s="1" t="str">
        <f t="shared" si="15"/>
        <v/>
      </c>
      <c r="Y493" s="4" t="str">
        <f t="shared" si="16"/>
        <v/>
      </c>
    </row>
    <row r="494" spans="24:25" x14ac:dyDescent="0.35">
      <c r="X494" s="1" t="str">
        <f t="shared" si="15"/>
        <v/>
      </c>
      <c r="Y494" s="4" t="str">
        <f t="shared" si="16"/>
        <v/>
      </c>
    </row>
    <row r="495" spans="24:25" x14ac:dyDescent="0.35">
      <c r="X495" s="1" t="str">
        <f t="shared" si="15"/>
        <v/>
      </c>
      <c r="Y495" s="4" t="str">
        <f t="shared" si="16"/>
        <v/>
      </c>
    </row>
    <row r="496" spans="24:25" x14ac:dyDescent="0.35">
      <c r="X496" s="1" t="str">
        <f t="shared" si="15"/>
        <v/>
      </c>
      <c r="Y496" s="4" t="str">
        <f t="shared" si="16"/>
        <v/>
      </c>
    </row>
    <row r="497" spans="24:25" x14ac:dyDescent="0.35">
      <c r="X497" s="1" t="str">
        <f t="shared" si="15"/>
        <v/>
      </c>
      <c r="Y497" s="4" t="str">
        <f t="shared" si="16"/>
        <v/>
      </c>
    </row>
    <row r="498" spans="24:25" x14ac:dyDescent="0.35">
      <c r="X498" s="1" t="str">
        <f t="shared" si="15"/>
        <v/>
      </c>
      <c r="Y498" s="4" t="str">
        <f t="shared" si="16"/>
        <v/>
      </c>
    </row>
    <row r="499" spans="24:25" x14ac:dyDescent="0.35">
      <c r="X499" s="1" t="str">
        <f t="shared" si="15"/>
        <v/>
      </c>
      <c r="Y499" s="4" t="str">
        <f t="shared" si="16"/>
        <v/>
      </c>
    </row>
    <row r="500" spans="24:25" x14ac:dyDescent="0.35">
      <c r="X500" s="1" t="str">
        <f t="shared" si="15"/>
        <v/>
      </c>
      <c r="Y500" s="4" t="str">
        <f t="shared" si="16"/>
        <v/>
      </c>
    </row>
    <row r="501" spans="24:25" x14ac:dyDescent="0.35">
      <c r="X501" s="1" t="str">
        <f t="shared" si="15"/>
        <v/>
      </c>
      <c r="Y501" s="4" t="str">
        <f t="shared" si="16"/>
        <v/>
      </c>
    </row>
    <row r="502" spans="24:25" x14ac:dyDescent="0.35">
      <c r="X502" s="1" t="str">
        <f t="shared" si="15"/>
        <v/>
      </c>
      <c r="Y502" s="4" t="str">
        <f t="shared" si="16"/>
        <v/>
      </c>
    </row>
    <row r="503" spans="24:25" x14ac:dyDescent="0.35">
      <c r="X503" s="1" t="str">
        <f t="shared" ref="X503:X566" si="17">IF(X502&lt;$B$4,X502+1,"")</f>
        <v/>
      </c>
      <c r="Y503" s="4" t="str">
        <f t="shared" si="16"/>
        <v/>
      </c>
    </row>
    <row r="504" spans="24:25" x14ac:dyDescent="0.35">
      <c r="X504" s="1" t="str">
        <f t="shared" si="17"/>
        <v/>
      </c>
      <c r="Y504" s="4" t="str">
        <f t="shared" si="16"/>
        <v/>
      </c>
    </row>
    <row r="505" spans="24:25" x14ac:dyDescent="0.35">
      <c r="X505" s="1" t="str">
        <f t="shared" si="17"/>
        <v/>
      </c>
      <c r="Y505" s="4" t="str">
        <f t="shared" si="16"/>
        <v/>
      </c>
    </row>
    <row r="506" spans="24:25" x14ac:dyDescent="0.35">
      <c r="X506" s="1" t="str">
        <f t="shared" si="17"/>
        <v/>
      </c>
      <c r="Y506" s="4" t="str">
        <f t="shared" si="16"/>
        <v/>
      </c>
    </row>
    <row r="507" spans="24:25" x14ac:dyDescent="0.35">
      <c r="X507" s="1" t="str">
        <f t="shared" si="17"/>
        <v/>
      </c>
      <c r="Y507" s="4" t="str">
        <f t="shared" si="16"/>
        <v/>
      </c>
    </row>
    <row r="508" spans="24:25" x14ac:dyDescent="0.35">
      <c r="X508" s="1" t="str">
        <f t="shared" si="17"/>
        <v/>
      </c>
      <c r="Y508" s="4" t="str">
        <f t="shared" si="16"/>
        <v/>
      </c>
    </row>
    <row r="509" spans="24:25" x14ac:dyDescent="0.35">
      <c r="X509" s="1" t="str">
        <f t="shared" si="17"/>
        <v/>
      </c>
      <c r="Y509" s="4" t="str">
        <f t="shared" si="16"/>
        <v/>
      </c>
    </row>
    <row r="510" spans="24:25" x14ac:dyDescent="0.35">
      <c r="X510" s="1" t="str">
        <f t="shared" si="17"/>
        <v/>
      </c>
      <c r="Y510" s="4" t="str">
        <f t="shared" si="16"/>
        <v/>
      </c>
    </row>
    <row r="511" spans="24:25" x14ac:dyDescent="0.35">
      <c r="X511" s="1" t="str">
        <f t="shared" si="17"/>
        <v/>
      </c>
      <c r="Y511" s="4" t="str">
        <f t="shared" si="16"/>
        <v/>
      </c>
    </row>
    <row r="512" spans="24:25" x14ac:dyDescent="0.35">
      <c r="X512" s="1" t="str">
        <f t="shared" si="17"/>
        <v/>
      </c>
      <c r="Y512" s="4" t="str">
        <f t="shared" si="16"/>
        <v/>
      </c>
    </row>
    <row r="513" spans="24:25" x14ac:dyDescent="0.35">
      <c r="X513" s="1" t="str">
        <f t="shared" si="17"/>
        <v/>
      </c>
      <c r="Y513" s="4" t="str">
        <f t="shared" si="16"/>
        <v/>
      </c>
    </row>
    <row r="514" spans="24:25" x14ac:dyDescent="0.35">
      <c r="X514" s="1" t="str">
        <f t="shared" si="17"/>
        <v/>
      </c>
      <c r="Y514" s="4" t="str">
        <f t="shared" si="16"/>
        <v/>
      </c>
    </row>
    <row r="515" spans="24:25" x14ac:dyDescent="0.35">
      <c r="X515" s="1" t="str">
        <f t="shared" si="17"/>
        <v/>
      </c>
      <c r="Y515" s="4" t="str">
        <f t="shared" si="16"/>
        <v/>
      </c>
    </row>
    <row r="516" spans="24:25" x14ac:dyDescent="0.35">
      <c r="X516" s="1" t="str">
        <f t="shared" si="17"/>
        <v/>
      </c>
      <c r="Y516" s="4" t="str">
        <f t="shared" ref="Y516:Y579" si="18">IF(X516&lt;=$B$4,_xlfn.BINOM.DIST(X516,$B$4,$B$5,0),"")</f>
        <v/>
      </c>
    </row>
    <row r="517" spans="24:25" x14ac:dyDescent="0.35">
      <c r="X517" s="1" t="str">
        <f t="shared" si="17"/>
        <v/>
      </c>
      <c r="Y517" s="4" t="str">
        <f t="shared" si="18"/>
        <v/>
      </c>
    </row>
    <row r="518" spans="24:25" x14ac:dyDescent="0.35">
      <c r="X518" s="1" t="str">
        <f t="shared" si="17"/>
        <v/>
      </c>
      <c r="Y518" s="4" t="str">
        <f t="shared" si="18"/>
        <v/>
      </c>
    </row>
    <row r="519" spans="24:25" x14ac:dyDescent="0.35">
      <c r="X519" s="1" t="str">
        <f t="shared" si="17"/>
        <v/>
      </c>
      <c r="Y519" s="4" t="str">
        <f t="shared" si="18"/>
        <v/>
      </c>
    </row>
    <row r="520" spans="24:25" x14ac:dyDescent="0.35">
      <c r="X520" s="1" t="str">
        <f t="shared" si="17"/>
        <v/>
      </c>
      <c r="Y520" s="4" t="str">
        <f t="shared" si="18"/>
        <v/>
      </c>
    </row>
    <row r="521" spans="24:25" x14ac:dyDescent="0.35">
      <c r="X521" s="1" t="str">
        <f t="shared" si="17"/>
        <v/>
      </c>
      <c r="Y521" s="4" t="str">
        <f t="shared" si="18"/>
        <v/>
      </c>
    </row>
    <row r="522" spans="24:25" x14ac:dyDescent="0.35">
      <c r="X522" s="1" t="str">
        <f t="shared" si="17"/>
        <v/>
      </c>
      <c r="Y522" s="4" t="str">
        <f t="shared" si="18"/>
        <v/>
      </c>
    </row>
    <row r="523" spans="24:25" x14ac:dyDescent="0.35">
      <c r="X523" s="1" t="str">
        <f t="shared" si="17"/>
        <v/>
      </c>
      <c r="Y523" s="4" t="str">
        <f t="shared" si="18"/>
        <v/>
      </c>
    </row>
    <row r="524" spans="24:25" x14ac:dyDescent="0.35">
      <c r="X524" s="1" t="str">
        <f t="shared" si="17"/>
        <v/>
      </c>
      <c r="Y524" s="4" t="str">
        <f t="shared" si="18"/>
        <v/>
      </c>
    </row>
    <row r="525" spans="24:25" x14ac:dyDescent="0.35">
      <c r="X525" s="1" t="str">
        <f t="shared" si="17"/>
        <v/>
      </c>
      <c r="Y525" s="4" t="str">
        <f t="shared" si="18"/>
        <v/>
      </c>
    </row>
    <row r="526" spans="24:25" x14ac:dyDescent="0.35">
      <c r="X526" s="1" t="str">
        <f t="shared" si="17"/>
        <v/>
      </c>
      <c r="Y526" s="4" t="str">
        <f t="shared" si="18"/>
        <v/>
      </c>
    </row>
    <row r="527" spans="24:25" x14ac:dyDescent="0.35">
      <c r="X527" s="1" t="str">
        <f t="shared" si="17"/>
        <v/>
      </c>
      <c r="Y527" s="4" t="str">
        <f t="shared" si="18"/>
        <v/>
      </c>
    </row>
    <row r="528" spans="24:25" x14ac:dyDescent="0.35">
      <c r="X528" s="1" t="str">
        <f t="shared" si="17"/>
        <v/>
      </c>
      <c r="Y528" s="4" t="str">
        <f t="shared" si="18"/>
        <v/>
      </c>
    </row>
    <row r="529" spans="24:25" x14ac:dyDescent="0.35">
      <c r="X529" s="1" t="str">
        <f t="shared" si="17"/>
        <v/>
      </c>
      <c r="Y529" s="4" t="str">
        <f t="shared" si="18"/>
        <v/>
      </c>
    </row>
    <row r="530" spans="24:25" x14ac:dyDescent="0.35">
      <c r="X530" s="1" t="str">
        <f t="shared" si="17"/>
        <v/>
      </c>
      <c r="Y530" s="4" t="str">
        <f t="shared" si="18"/>
        <v/>
      </c>
    </row>
    <row r="531" spans="24:25" x14ac:dyDescent="0.35">
      <c r="X531" s="1" t="str">
        <f t="shared" si="17"/>
        <v/>
      </c>
      <c r="Y531" s="4" t="str">
        <f t="shared" si="18"/>
        <v/>
      </c>
    </row>
    <row r="532" spans="24:25" x14ac:dyDescent="0.35">
      <c r="X532" s="1" t="str">
        <f t="shared" si="17"/>
        <v/>
      </c>
      <c r="Y532" s="4" t="str">
        <f t="shared" si="18"/>
        <v/>
      </c>
    </row>
    <row r="533" spans="24:25" x14ac:dyDescent="0.35">
      <c r="X533" s="1" t="str">
        <f t="shared" si="17"/>
        <v/>
      </c>
      <c r="Y533" s="4" t="str">
        <f t="shared" si="18"/>
        <v/>
      </c>
    </row>
    <row r="534" spans="24:25" x14ac:dyDescent="0.35">
      <c r="X534" s="1" t="str">
        <f t="shared" si="17"/>
        <v/>
      </c>
      <c r="Y534" s="4" t="str">
        <f t="shared" si="18"/>
        <v/>
      </c>
    </row>
    <row r="535" spans="24:25" x14ac:dyDescent="0.35">
      <c r="X535" s="1" t="str">
        <f t="shared" si="17"/>
        <v/>
      </c>
      <c r="Y535" s="4" t="str">
        <f t="shared" si="18"/>
        <v/>
      </c>
    </row>
    <row r="536" spans="24:25" x14ac:dyDescent="0.35">
      <c r="X536" s="1" t="str">
        <f t="shared" si="17"/>
        <v/>
      </c>
      <c r="Y536" s="4" t="str">
        <f t="shared" si="18"/>
        <v/>
      </c>
    </row>
    <row r="537" spans="24:25" x14ac:dyDescent="0.35">
      <c r="X537" s="1" t="str">
        <f t="shared" si="17"/>
        <v/>
      </c>
      <c r="Y537" s="4" t="str">
        <f t="shared" si="18"/>
        <v/>
      </c>
    </row>
    <row r="538" spans="24:25" x14ac:dyDescent="0.35">
      <c r="X538" s="1" t="str">
        <f t="shared" si="17"/>
        <v/>
      </c>
      <c r="Y538" s="4" t="str">
        <f t="shared" si="18"/>
        <v/>
      </c>
    </row>
    <row r="539" spans="24:25" x14ac:dyDescent="0.35">
      <c r="X539" s="1" t="str">
        <f t="shared" si="17"/>
        <v/>
      </c>
      <c r="Y539" s="4" t="str">
        <f t="shared" si="18"/>
        <v/>
      </c>
    </row>
    <row r="540" spans="24:25" x14ac:dyDescent="0.35">
      <c r="X540" s="1" t="str">
        <f t="shared" si="17"/>
        <v/>
      </c>
      <c r="Y540" s="4" t="str">
        <f t="shared" si="18"/>
        <v/>
      </c>
    </row>
    <row r="541" spans="24:25" x14ac:dyDescent="0.35">
      <c r="X541" s="1" t="str">
        <f t="shared" si="17"/>
        <v/>
      </c>
      <c r="Y541" s="4" t="str">
        <f t="shared" si="18"/>
        <v/>
      </c>
    </row>
    <row r="542" spans="24:25" x14ac:dyDescent="0.35">
      <c r="X542" s="1" t="str">
        <f t="shared" si="17"/>
        <v/>
      </c>
      <c r="Y542" s="4" t="str">
        <f t="shared" si="18"/>
        <v/>
      </c>
    </row>
    <row r="543" spans="24:25" x14ac:dyDescent="0.35">
      <c r="X543" s="1" t="str">
        <f t="shared" si="17"/>
        <v/>
      </c>
      <c r="Y543" s="4" t="str">
        <f t="shared" si="18"/>
        <v/>
      </c>
    </row>
    <row r="544" spans="24:25" x14ac:dyDescent="0.35">
      <c r="X544" s="1" t="str">
        <f t="shared" si="17"/>
        <v/>
      </c>
      <c r="Y544" s="4" t="str">
        <f t="shared" si="18"/>
        <v/>
      </c>
    </row>
    <row r="545" spans="24:25" x14ac:dyDescent="0.35">
      <c r="X545" s="1" t="str">
        <f t="shared" si="17"/>
        <v/>
      </c>
      <c r="Y545" s="4" t="str">
        <f t="shared" si="18"/>
        <v/>
      </c>
    </row>
    <row r="546" spans="24:25" x14ac:dyDescent="0.35">
      <c r="X546" s="1" t="str">
        <f t="shared" si="17"/>
        <v/>
      </c>
      <c r="Y546" s="4" t="str">
        <f t="shared" si="18"/>
        <v/>
      </c>
    </row>
    <row r="547" spans="24:25" x14ac:dyDescent="0.35">
      <c r="X547" s="1" t="str">
        <f t="shared" si="17"/>
        <v/>
      </c>
      <c r="Y547" s="4" t="str">
        <f t="shared" si="18"/>
        <v/>
      </c>
    </row>
    <row r="548" spans="24:25" x14ac:dyDescent="0.35">
      <c r="X548" s="1" t="str">
        <f t="shared" si="17"/>
        <v/>
      </c>
      <c r="Y548" s="4" t="str">
        <f t="shared" si="18"/>
        <v/>
      </c>
    </row>
    <row r="549" spans="24:25" x14ac:dyDescent="0.35">
      <c r="X549" s="1" t="str">
        <f t="shared" si="17"/>
        <v/>
      </c>
      <c r="Y549" s="4" t="str">
        <f t="shared" si="18"/>
        <v/>
      </c>
    </row>
    <row r="550" spans="24:25" x14ac:dyDescent="0.35">
      <c r="X550" s="1" t="str">
        <f t="shared" si="17"/>
        <v/>
      </c>
      <c r="Y550" s="4" t="str">
        <f t="shared" si="18"/>
        <v/>
      </c>
    </row>
    <row r="551" spans="24:25" x14ac:dyDescent="0.35">
      <c r="X551" s="1" t="str">
        <f t="shared" si="17"/>
        <v/>
      </c>
      <c r="Y551" s="4" t="str">
        <f t="shared" si="18"/>
        <v/>
      </c>
    </row>
    <row r="552" spans="24:25" x14ac:dyDescent="0.35">
      <c r="X552" s="1" t="str">
        <f t="shared" si="17"/>
        <v/>
      </c>
      <c r="Y552" s="4" t="str">
        <f t="shared" si="18"/>
        <v/>
      </c>
    </row>
    <row r="553" spans="24:25" x14ac:dyDescent="0.35">
      <c r="X553" s="1" t="str">
        <f t="shared" si="17"/>
        <v/>
      </c>
      <c r="Y553" s="4" t="str">
        <f t="shared" si="18"/>
        <v/>
      </c>
    </row>
    <row r="554" spans="24:25" x14ac:dyDescent="0.35">
      <c r="X554" s="1" t="str">
        <f t="shared" si="17"/>
        <v/>
      </c>
      <c r="Y554" s="4" t="str">
        <f t="shared" si="18"/>
        <v/>
      </c>
    </row>
    <row r="555" spans="24:25" x14ac:dyDescent="0.35">
      <c r="X555" s="1" t="str">
        <f t="shared" si="17"/>
        <v/>
      </c>
      <c r="Y555" s="4" t="str">
        <f t="shared" si="18"/>
        <v/>
      </c>
    </row>
    <row r="556" spans="24:25" x14ac:dyDescent="0.35">
      <c r="X556" s="1" t="str">
        <f t="shared" si="17"/>
        <v/>
      </c>
      <c r="Y556" s="4" t="str">
        <f t="shared" si="18"/>
        <v/>
      </c>
    </row>
    <row r="557" spans="24:25" x14ac:dyDescent="0.35">
      <c r="X557" s="1" t="str">
        <f t="shared" si="17"/>
        <v/>
      </c>
      <c r="Y557" s="4" t="str">
        <f t="shared" si="18"/>
        <v/>
      </c>
    </row>
    <row r="558" spans="24:25" x14ac:dyDescent="0.35">
      <c r="X558" s="1" t="str">
        <f t="shared" si="17"/>
        <v/>
      </c>
      <c r="Y558" s="4" t="str">
        <f t="shared" si="18"/>
        <v/>
      </c>
    </row>
    <row r="559" spans="24:25" x14ac:dyDescent="0.35">
      <c r="X559" s="1" t="str">
        <f t="shared" si="17"/>
        <v/>
      </c>
      <c r="Y559" s="4" t="str">
        <f t="shared" si="18"/>
        <v/>
      </c>
    </row>
    <row r="560" spans="24:25" x14ac:dyDescent="0.35">
      <c r="X560" s="1" t="str">
        <f t="shared" si="17"/>
        <v/>
      </c>
      <c r="Y560" s="4" t="str">
        <f t="shared" si="18"/>
        <v/>
      </c>
    </row>
    <row r="561" spans="24:25" x14ac:dyDescent="0.35">
      <c r="X561" s="1" t="str">
        <f t="shared" si="17"/>
        <v/>
      </c>
      <c r="Y561" s="4" t="str">
        <f t="shared" si="18"/>
        <v/>
      </c>
    </row>
    <row r="562" spans="24:25" x14ac:dyDescent="0.35">
      <c r="X562" s="1" t="str">
        <f t="shared" si="17"/>
        <v/>
      </c>
      <c r="Y562" s="4" t="str">
        <f t="shared" si="18"/>
        <v/>
      </c>
    </row>
    <row r="563" spans="24:25" x14ac:dyDescent="0.35">
      <c r="X563" s="1" t="str">
        <f t="shared" si="17"/>
        <v/>
      </c>
      <c r="Y563" s="4" t="str">
        <f t="shared" si="18"/>
        <v/>
      </c>
    </row>
    <row r="564" spans="24:25" x14ac:dyDescent="0.35">
      <c r="X564" s="1" t="str">
        <f t="shared" si="17"/>
        <v/>
      </c>
      <c r="Y564" s="4" t="str">
        <f t="shared" si="18"/>
        <v/>
      </c>
    </row>
    <row r="565" spans="24:25" x14ac:dyDescent="0.35">
      <c r="X565" s="1" t="str">
        <f t="shared" si="17"/>
        <v/>
      </c>
      <c r="Y565" s="4" t="str">
        <f t="shared" si="18"/>
        <v/>
      </c>
    </row>
    <row r="566" spans="24:25" x14ac:dyDescent="0.35">
      <c r="X566" s="1" t="str">
        <f t="shared" si="17"/>
        <v/>
      </c>
      <c r="Y566" s="4" t="str">
        <f t="shared" si="18"/>
        <v/>
      </c>
    </row>
    <row r="567" spans="24:25" x14ac:dyDescent="0.35">
      <c r="X567" s="1" t="str">
        <f t="shared" ref="X567:X630" si="19">IF(X566&lt;$B$4,X566+1,"")</f>
        <v/>
      </c>
      <c r="Y567" s="4" t="str">
        <f t="shared" si="18"/>
        <v/>
      </c>
    </row>
    <row r="568" spans="24:25" x14ac:dyDescent="0.35">
      <c r="X568" s="1" t="str">
        <f t="shared" si="19"/>
        <v/>
      </c>
      <c r="Y568" s="4" t="str">
        <f t="shared" si="18"/>
        <v/>
      </c>
    </row>
    <row r="569" spans="24:25" x14ac:dyDescent="0.35">
      <c r="X569" s="1" t="str">
        <f t="shared" si="19"/>
        <v/>
      </c>
      <c r="Y569" s="4" t="str">
        <f t="shared" si="18"/>
        <v/>
      </c>
    </row>
    <row r="570" spans="24:25" x14ac:dyDescent="0.35">
      <c r="X570" s="1" t="str">
        <f t="shared" si="19"/>
        <v/>
      </c>
      <c r="Y570" s="4" t="str">
        <f t="shared" si="18"/>
        <v/>
      </c>
    </row>
    <row r="571" spans="24:25" x14ac:dyDescent="0.35">
      <c r="X571" s="1" t="str">
        <f t="shared" si="19"/>
        <v/>
      </c>
      <c r="Y571" s="4" t="str">
        <f t="shared" si="18"/>
        <v/>
      </c>
    </row>
    <row r="572" spans="24:25" x14ac:dyDescent="0.35">
      <c r="X572" s="1" t="str">
        <f t="shared" si="19"/>
        <v/>
      </c>
      <c r="Y572" s="4" t="str">
        <f t="shared" si="18"/>
        <v/>
      </c>
    </row>
    <row r="573" spans="24:25" x14ac:dyDescent="0.35">
      <c r="X573" s="1" t="str">
        <f t="shared" si="19"/>
        <v/>
      </c>
      <c r="Y573" s="4" t="str">
        <f t="shared" si="18"/>
        <v/>
      </c>
    </row>
    <row r="574" spans="24:25" x14ac:dyDescent="0.35">
      <c r="X574" s="1" t="str">
        <f t="shared" si="19"/>
        <v/>
      </c>
      <c r="Y574" s="4" t="str">
        <f t="shared" si="18"/>
        <v/>
      </c>
    </row>
    <row r="575" spans="24:25" x14ac:dyDescent="0.35">
      <c r="X575" s="1" t="str">
        <f t="shared" si="19"/>
        <v/>
      </c>
      <c r="Y575" s="4" t="str">
        <f t="shared" si="18"/>
        <v/>
      </c>
    </row>
    <row r="576" spans="24:25" x14ac:dyDescent="0.35">
      <c r="X576" s="1" t="str">
        <f t="shared" si="19"/>
        <v/>
      </c>
      <c r="Y576" s="4" t="str">
        <f t="shared" si="18"/>
        <v/>
      </c>
    </row>
    <row r="577" spans="24:25" x14ac:dyDescent="0.35">
      <c r="X577" s="1" t="str">
        <f t="shared" si="19"/>
        <v/>
      </c>
      <c r="Y577" s="4" t="str">
        <f t="shared" si="18"/>
        <v/>
      </c>
    </row>
    <row r="578" spans="24:25" x14ac:dyDescent="0.35">
      <c r="X578" s="1" t="str">
        <f t="shared" si="19"/>
        <v/>
      </c>
      <c r="Y578" s="4" t="str">
        <f t="shared" si="18"/>
        <v/>
      </c>
    </row>
    <row r="579" spans="24:25" x14ac:dyDescent="0.35">
      <c r="X579" s="1" t="str">
        <f t="shared" si="19"/>
        <v/>
      </c>
      <c r="Y579" s="4" t="str">
        <f t="shared" si="18"/>
        <v/>
      </c>
    </row>
    <row r="580" spans="24:25" x14ac:dyDescent="0.35">
      <c r="X580" s="1" t="str">
        <f t="shared" si="19"/>
        <v/>
      </c>
      <c r="Y580" s="4" t="str">
        <f t="shared" ref="Y580:Y643" si="20">IF(X580&lt;=$B$4,_xlfn.BINOM.DIST(X580,$B$4,$B$5,0),"")</f>
        <v/>
      </c>
    </row>
    <row r="581" spans="24:25" x14ac:dyDescent="0.35">
      <c r="X581" s="1" t="str">
        <f t="shared" si="19"/>
        <v/>
      </c>
      <c r="Y581" s="4" t="str">
        <f t="shared" si="20"/>
        <v/>
      </c>
    </row>
    <row r="582" spans="24:25" x14ac:dyDescent="0.35">
      <c r="X582" s="1" t="str">
        <f t="shared" si="19"/>
        <v/>
      </c>
      <c r="Y582" s="4" t="str">
        <f t="shared" si="20"/>
        <v/>
      </c>
    </row>
    <row r="583" spans="24:25" x14ac:dyDescent="0.35">
      <c r="X583" s="1" t="str">
        <f t="shared" si="19"/>
        <v/>
      </c>
      <c r="Y583" s="4" t="str">
        <f t="shared" si="20"/>
        <v/>
      </c>
    </row>
    <row r="584" spans="24:25" x14ac:dyDescent="0.35">
      <c r="X584" s="1" t="str">
        <f t="shared" si="19"/>
        <v/>
      </c>
      <c r="Y584" s="4" t="str">
        <f t="shared" si="20"/>
        <v/>
      </c>
    </row>
    <row r="585" spans="24:25" x14ac:dyDescent="0.35">
      <c r="X585" s="1" t="str">
        <f t="shared" si="19"/>
        <v/>
      </c>
      <c r="Y585" s="4" t="str">
        <f t="shared" si="20"/>
        <v/>
      </c>
    </row>
    <row r="586" spans="24:25" x14ac:dyDescent="0.35">
      <c r="X586" s="1" t="str">
        <f t="shared" si="19"/>
        <v/>
      </c>
      <c r="Y586" s="4" t="str">
        <f t="shared" si="20"/>
        <v/>
      </c>
    </row>
    <row r="587" spans="24:25" x14ac:dyDescent="0.35">
      <c r="X587" s="1" t="str">
        <f t="shared" si="19"/>
        <v/>
      </c>
      <c r="Y587" s="4" t="str">
        <f t="shared" si="20"/>
        <v/>
      </c>
    </row>
    <row r="588" spans="24:25" x14ac:dyDescent="0.35">
      <c r="X588" s="1" t="str">
        <f t="shared" si="19"/>
        <v/>
      </c>
      <c r="Y588" s="4" t="str">
        <f t="shared" si="20"/>
        <v/>
      </c>
    </row>
    <row r="589" spans="24:25" x14ac:dyDescent="0.35">
      <c r="X589" s="1" t="str">
        <f t="shared" si="19"/>
        <v/>
      </c>
      <c r="Y589" s="4" t="str">
        <f t="shared" si="20"/>
        <v/>
      </c>
    </row>
    <row r="590" spans="24:25" x14ac:dyDescent="0.35">
      <c r="X590" s="1" t="str">
        <f t="shared" si="19"/>
        <v/>
      </c>
      <c r="Y590" s="4" t="str">
        <f t="shared" si="20"/>
        <v/>
      </c>
    </row>
    <row r="591" spans="24:25" x14ac:dyDescent="0.35">
      <c r="X591" s="1" t="str">
        <f t="shared" si="19"/>
        <v/>
      </c>
      <c r="Y591" s="4" t="str">
        <f t="shared" si="20"/>
        <v/>
      </c>
    </row>
    <row r="592" spans="24:25" x14ac:dyDescent="0.35">
      <c r="X592" s="1" t="str">
        <f t="shared" si="19"/>
        <v/>
      </c>
      <c r="Y592" s="4" t="str">
        <f t="shared" si="20"/>
        <v/>
      </c>
    </row>
    <row r="593" spans="24:25" x14ac:dyDescent="0.35">
      <c r="X593" s="1" t="str">
        <f t="shared" si="19"/>
        <v/>
      </c>
      <c r="Y593" s="4" t="str">
        <f t="shared" si="20"/>
        <v/>
      </c>
    </row>
    <row r="594" spans="24:25" x14ac:dyDescent="0.35">
      <c r="X594" s="1" t="str">
        <f t="shared" si="19"/>
        <v/>
      </c>
      <c r="Y594" s="4" t="str">
        <f t="shared" si="20"/>
        <v/>
      </c>
    </row>
    <row r="595" spans="24:25" x14ac:dyDescent="0.35">
      <c r="X595" s="1" t="str">
        <f t="shared" si="19"/>
        <v/>
      </c>
      <c r="Y595" s="4" t="str">
        <f t="shared" si="20"/>
        <v/>
      </c>
    </row>
    <row r="596" spans="24:25" x14ac:dyDescent="0.35">
      <c r="X596" s="1" t="str">
        <f t="shared" si="19"/>
        <v/>
      </c>
      <c r="Y596" s="4" t="str">
        <f t="shared" si="20"/>
        <v/>
      </c>
    </row>
    <row r="597" spans="24:25" x14ac:dyDescent="0.35">
      <c r="X597" s="1" t="str">
        <f t="shared" si="19"/>
        <v/>
      </c>
      <c r="Y597" s="4" t="str">
        <f t="shared" si="20"/>
        <v/>
      </c>
    </row>
    <row r="598" spans="24:25" x14ac:dyDescent="0.35">
      <c r="X598" s="1" t="str">
        <f t="shared" si="19"/>
        <v/>
      </c>
      <c r="Y598" s="4" t="str">
        <f t="shared" si="20"/>
        <v/>
      </c>
    </row>
    <row r="599" spans="24:25" x14ac:dyDescent="0.35">
      <c r="X599" s="1" t="str">
        <f t="shared" si="19"/>
        <v/>
      </c>
      <c r="Y599" s="4" t="str">
        <f t="shared" si="20"/>
        <v/>
      </c>
    </row>
    <row r="600" spans="24:25" x14ac:dyDescent="0.35">
      <c r="X600" s="1" t="str">
        <f t="shared" si="19"/>
        <v/>
      </c>
      <c r="Y600" s="4" t="str">
        <f t="shared" si="20"/>
        <v/>
      </c>
    </row>
    <row r="601" spans="24:25" x14ac:dyDescent="0.35">
      <c r="X601" s="1" t="str">
        <f t="shared" si="19"/>
        <v/>
      </c>
      <c r="Y601" s="4" t="str">
        <f t="shared" si="20"/>
        <v/>
      </c>
    </row>
    <row r="602" spans="24:25" x14ac:dyDescent="0.35">
      <c r="X602" s="1" t="str">
        <f t="shared" si="19"/>
        <v/>
      </c>
      <c r="Y602" s="4" t="str">
        <f t="shared" si="20"/>
        <v/>
      </c>
    </row>
    <row r="603" spans="24:25" x14ac:dyDescent="0.35">
      <c r="X603" s="1" t="str">
        <f t="shared" si="19"/>
        <v/>
      </c>
      <c r="Y603" s="4" t="str">
        <f t="shared" si="20"/>
        <v/>
      </c>
    </row>
    <row r="604" spans="24:25" x14ac:dyDescent="0.35">
      <c r="X604" s="1" t="str">
        <f t="shared" si="19"/>
        <v/>
      </c>
      <c r="Y604" s="4" t="str">
        <f t="shared" si="20"/>
        <v/>
      </c>
    </row>
    <row r="605" spans="24:25" x14ac:dyDescent="0.35">
      <c r="X605" s="1" t="str">
        <f t="shared" si="19"/>
        <v/>
      </c>
      <c r="Y605" s="4" t="str">
        <f t="shared" si="20"/>
        <v/>
      </c>
    </row>
    <row r="606" spans="24:25" x14ac:dyDescent="0.35">
      <c r="X606" s="1" t="str">
        <f t="shared" si="19"/>
        <v/>
      </c>
      <c r="Y606" s="4" t="str">
        <f t="shared" si="20"/>
        <v/>
      </c>
    </row>
    <row r="607" spans="24:25" x14ac:dyDescent="0.35">
      <c r="X607" s="1" t="str">
        <f t="shared" si="19"/>
        <v/>
      </c>
      <c r="Y607" s="4" t="str">
        <f t="shared" si="20"/>
        <v/>
      </c>
    </row>
    <row r="608" spans="24:25" x14ac:dyDescent="0.35">
      <c r="X608" s="1" t="str">
        <f t="shared" si="19"/>
        <v/>
      </c>
      <c r="Y608" s="4" t="str">
        <f t="shared" si="20"/>
        <v/>
      </c>
    </row>
    <row r="609" spans="24:25" x14ac:dyDescent="0.35">
      <c r="X609" s="1" t="str">
        <f t="shared" si="19"/>
        <v/>
      </c>
      <c r="Y609" s="4" t="str">
        <f t="shared" si="20"/>
        <v/>
      </c>
    </row>
    <row r="610" spans="24:25" x14ac:dyDescent="0.35">
      <c r="X610" s="1" t="str">
        <f t="shared" si="19"/>
        <v/>
      </c>
      <c r="Y610" s="4" t="str">
        <f t="shared" si="20"/>
        <v/>
      </c>
    </row>
    <row r="611" spans="24:25" x14ac:dyDescent="0.35">
      <c r="X611" s="1" t="str">
        <f t="shared" si="19"/>
        <v/>
      </c>
      <c r="Y611" s="4" t="str">
        <f t="shared" si="20"/>
        <v/>
      </c>
    </row>
    <row r="612" spans="24:25" x14ac:dyDescent="0.35">
      <c r="X612" s="1" t="str">
        <f t="shared" si="19"/>
        <v/>
      </c>
      <c r="Y612" s="4" t="str">
        <f t="shared" si="20"/>
        <v/>
      </c>
    </row>
    <row r="613" spans="24:25" x14ac:dyDescent="0.35">
      <c r="X613" s="1" t="str">
        <f t="shared" si="19"/>
        <v/>
      </c>
      <c r="Y613" s="4" t="str">
        <f t="shared" si="20"/>
        <v/>
      </c>
    </row>
    <row r="614" spans="24:25" x14ac:dyDescent="0.35">
      <c r="X614" s="1" t="str">
        <f t="shared" si="19"/>
        <v/>
      </c>
      <c r="Y614" s="4" t="str">
        <f t="shared" si="20"/>
        <v/>
      </c>
    </row>
    <row r="615" spans="24:25" x14ac:dyDescent="0.35">
      <c r="X615" s="1" t="str">
        <f t="shared" si="19"/>
        <v/>
      </c>
      <c r="Y615" s="4" t="str">
        <f t="shared" si="20"/>
        <v/>
      </c>
    </row>
    <row r="616" spans="24:25" x14ac:dyDescent="0.35">
      <c r="X616" s="1" t="str">
        <f t="shared" si="19"/>
        <v/>
      </c>
      <c r="Y616" s="4" t="str">
        <f t="shared" si="20"/>
        <v/>
      </c>
    </row>
    <row r="617" spans="24:25" x14ac:dyDescent="0.35">
      <c r="X617" s="1" t="str">
        <f t="shared" si="19"/>
        <v/>
      </c>
      <c r="Y617" s="4" t="str">
        <f t="shared" si="20"/>
        <v/>
      </c>
    </row>
    <row r="618" spans="24:25" x14ac:dyDescent="0.35">
      <c r="X618" s="1" t="str">
        <f t="shared" si="19"/>
        <v/>
      </c>
      <c r="Y618" s="4" t="str">
        <f t="shared" si="20"/>
        <v/>
      </c>
    </row>
    <row r="619" spans="24:25" x14ac:dyDescent="0.35">
      <c r="X619" s="1" t="str">
        <f t="shared" si="19"/>
        <v/>
      </c>
      <c r="Y619" s="4" t="str">
        <f t="shared" si="20"/>
        <v/>
      </c>
    </row>
    <row r="620" spans="24:25" x14ac:dyDescent="0.35">
      <c r="X620" s="1" t="str">
        <f t="shared" si="19"/>
        <v/>
      </c>
      <c r="Y620" s="4" t="str">
        <f t="shared" si="20"/>
        <v/>
      </c>
    </row>
    <row r="621" spans="24:25" x14ac:dyDescent="0.35">
      <c r="X621" s="1" t="str">
        <f t="shared" si="19"/>
        <v/>
      </c>
      <c r="Y621" s="4" t="str">
        <f t="shared" si="20"/>
        <v/>
      </c>
    </row>
    <row r="622" spans="24:25" x14ac:dyDescent="0.35">
      <c r="X622" s="1" t="str">
        <f t="shared" si="19"/>
        <v/>
      </c>
      <c r="Y622" s="4" t="str">
        <f t="shared" si="20"/>
        <v/>
      </c>
    </row>
    <row r="623" spans="24:25" x14ac:dyDescent="0.35">
      <c r="X623" s="1" t="str">
        <f t="shared" si="19"/>
        <v/>
      </c>
      <c r="Y623" s="4" t="str">
        <f t="shared" si="20"/>
        <v/>
      </c>
    </row>
    <row r="624" spans="24:25" x14ac:dyDescent="0.35">
      <c r="X624" s="1" t="str">
        <f t="shared" si="19"/>
        <v/>
      </c>
      <c r="Y624" s="4" t="str">
        <f t="shared" si="20"/>
        <v/>
      </c>
    </row>
    <row r="625" spans="24:25" x14ac:dyDescent="0.35">
      <c r="X625" s="1" t="str">
        <f t="shared" si="19"/>
        <v/>
      </c>
      <c r="Y625" s="4" t="str">
        <f t="shared" si="20"/>
        <v/>
      </c>
    </row>
    <row r="626" spans="24:25" x14ac:dyDescent="0.35">
      <c r="X626" s="1" t="str">
        <f t="shared" si="19"/>
        <v/>
      </c>
      <c r="Y626" s="4" t="str">
        <f t="shared" si="20"/>
        <v/>
      </c>
    </row>
    <row r="627" spans="24:25" x14ac:dyDescent="0.35">
      <c r="X627" s="1" t="str">
        <f t="shared" si="19"/>
        <v/>
      </c>
      <c r="Y627" s="4" t="str">
        <f t="shared" si="20"/>
        <v/>
      </c>
    </row>
    <row r="628" spans="24:25" x14ac:dyDescent="0.35">
      <c r="X628" s="1" t="str">
        <f t="shared" si="19"/>
        <v/>
      </c>
      <c r="Y628" s="4" t="str">
        <f t="shared" si="20"/>
        <v/>
      </c>
    </row>
    <row r="629" spans="24:25" x14ac:dyDescent="0.35">
      <c r="X629" s="1" t="str">
        <f t="shared" si="19"/>
        <v/>
      </c>
      <c r="Y629" s="4" t="str">
        <f t="shared" si="20"/>
        <v/>
      </c>
    </row>
    <row r="630" spans="24:25" x14ac:dyDescent="0.35">
      <c r="X630" s="1" t="str">
        <f t="shared" si="19"/>
        <v/>
      </c>
      <c r="Y630" s="4" t="str">
        <f t="shared" si="20"/>
        <v/>
      </c>
    </row>
    <row r="631" spans="24:25" x14ac:dyDescent="0.35">
      <c r="X631" s="1" t="str">
        <f t="shared" ref="X631:X694" si="21">IF(X630&lt;$B$4,X630+1,"")</f>
        <v/>
      </c>
      <c r="Y631" s="4" t="str">
        <f t="shared" si="20"/>
        <v/>
      </c>
    </row>
    <row r="632" spans="24:25" x14ac:dyDescent="0.35">
      <c r="X632" s="1" t="str">
        <f t="shared" si="21"/>
        <v/>
      </c>
      <c r="Y632" s="4" t="str">
        <f t="shared" si="20"/>
        <v/>
      </c>
    </row>
    <row r="633" spans="24:25" x14ac:dyDescent="0.35">
      <c r="X633" s="1" t="str">
        <f t="shared" si="21"/>
        <v/>
      </c>
      <c r="Y633" s="4" t="str">
        <f t="shared" si="20"/>
        <v/>
      </c>
    </row>
    <row r="634" spans="24:25" x14ac:dyDescent="0.35">
      <c r="X634" s="1" t="str">
        <f t="shared" si="21"/>
        <v/>
      </c>
      <c r="Y634" s="4" t="str">
        <f t="shared" si="20"/>
        <v/>
      </c>
    </row>
    <row r="635" spans="24:25" x14ac:dyDescent="0.35">
      <c r="X635" s="1" t="str">
        <f t="shared" si="21"/>
        <v/>
      </c>
      <c r="Y635" s="4" t="str">
        <f t="shared" si="20"/>
        <v/>
      </c>
    </row>
    <row r="636" spans="24:25" x14ac:dyDescent="0.35">
      <c r="X636" s="1" t="str">
        <f t="shared" si="21"/>
        <v/>
      </c>
      <c r="Y636" s="4" t="str">
        <f t="shared" si="20"/>
        <v/>
      </c>
    </row>
    <row r="637" spans="24:25" x14ac:dyDescent="0.35">
      <c r="X637" s="1" t="str">
        <f t="shared" si="21"/>
        <v/>
      </c>
      <c r="Y637" s="4" t="str">
        <f t="shared" si="20"/>
        <v/>
      </c>
    </row>
    <row r="638" spans="24:25" x14ac:dyDescent="0.35">
      <c r="X638" s="1" t="str">
        <f t="shared" si="21"/>
        <v/>
      </c>
      <c r="Y638" s="4" t="str">
        <f t="shared" si="20"/>
        <v/>
      </c>
    </row>
    <row r="639" spans="24:25" x14ac:dyDescent="0.35">
      <c r="X639" s="1" t="str">
        <f t="shared" si="21"/>
        <v/>
      </c>
      <c r="Y639" s="4" t="str">
        <f t="shared" si="20"/>
        <v/>
      </c>
    </row>
    <row r="640" spans="24:25" x14ac:dyDescent="0.35">
      <c r="X640" s="1" t="str">
        <f t="shared" si="21"/>
        <v/>
      </c>
      <c r="Y640" s="4" t="str">
        <f t="shared" si="20"/>
        <v/>
      </c>
    </row>
    <row r="641" spans="24:25" x14ac:dyDescent="0.35">
      <c r="X641" s="1" t="str">
        <f t="shared" si="21"/>
        <v/>
      </c>
      <c r="Y641" s="4" t="str">
        <f t="shared" si="20"/>
        <v/>
      </c>
    </row>
    <row r="642" spans="24:25" x14ac:dyDescent="0.35">
      <c r="X642" s="1" t="str">
        <f t="shared" si="21"/>
        <v/>
      </c>
      <c r="Y642" s="4" t="str">
        <f t="shared" si="20"/>
        <v/>
      </c>
    </row>
    <row r="643" spans="24:25" x14ac:dyDescent="0.35">
      <c r="X643" s="1" t="str">
        <f t="shared" si="21"/>
        <v/>
      </c>
      <c r="Y643" s="4" t="str">
        <f t="shared" si="20"/>
        <v/>
      </c>
    </row>
    <row r="644" spans="24:25" x14ac:dyDescent="0.35">
      <c r="X644" s="1" t="str">
        <f t="shared" si="21"/>
        <v/>
      </c>
      <c r="Y644" s="4" t="str">
        <f t="shared" ref="Y644:Y707" si="22">IF(X644&lt;=$B$4,_xlfn.BINOM.DIST(X644,$B$4,$B$5,0),"")</f>
        <v/>
      </c>
    </row>
    <row r="645" spans="24:25" x14ac:dyDescent="0.35">
      <c r="X645" s="1" t="str">
        <f t="shared" si="21"/>
        <v/>
      </c>
      <c r="Y645" s="4" t="str">
        <f t="shared" si="22"/>
        <v/>
      </c>
    </row>
    <row r="646" spans="24:25" x14ac:dyDescent="0.35">
      <c r="X646" s="1" t="str">
        <f t="shared" si="21"/>
        <v/>
      </c>
      <c r="Y646" s="4" t="str">
        <f t="shared" si="22"/>
        <v/>
      </c>
    </row>
    <row r="647" spans="24:25" x14ac:dyDescent="0.35">
      <c r="X647" s="1" t="str">
        <f t="shared" si="21"/>
        <v/>
      </c>
      <c r="Y647" s="4" t="str">
        <f t="shared" si="22"/>
        <v/>
      </c>
    </row>
    <row r="648" spans="24:25" x14ac:dyDescent="0.35">
      <c r="X648" s="1" t="str">
        <f t="shared" si="21"/>
        <v/>
      </c>
      <c r="Y648" s="4" t="str">
        <f t="shared" si="22"/>
        <v/>
      </c>
    </row>
    <row r="649" spans="24:25" x14ac:dyDescent="0.35">
      <c r="X649" s="1" t="str">
        <f t="shared" si="21"/>
        <v/>
      </c>
      <c r="Y649" s="4" t="str">
        <f t="shared" si="22"/>
        <v/>
      </c>
    </row>
    <row r="650" spans="24:25" x14ac:dyDescent="0.35">
      <c r="X650" s="1" t="str">
        <f t="shared" si="21"/>
        <v/>
      </c>
      <c r="Y650" s="4" t="str">
        <f t="shared" si="22"/>
        <v/>
      </c>
    </row>
    <row r="651" spans="24:25" x14ac:dyDescent="0.35">
      <c r="X651" s="1" t="str">
        <f t="shared" si="21"/>
        <v/>
      </c>
      <c r="Y651" s="4" t="str">
        <f t="shared" si="22"/>
        <v/>
      </c>
    </row>
    <row r="652" spans="24:25" x14ac:dyDescent="0.35">
      <c r="X652" s="1" t="str">
        <f t="shared" si="21"/>
        <v/>
      </c>
      <c r="Y652" s="4" t="str">
        <f t="shared" si="22"/>
        <v/>
      </c>
    </row>
    <row r="653" spans="24:25" x14ac:dyDescent="0.35">
      <c r="X653" s="1" t="str">
        <f t="shared" si="21"/>
        <v/>
      </c>
      <c r="Y653" s="4" t="str">
        <f t="shared" si="22"/>
        <v/>
      </c>
    </row>
    <row r="654" spans="24:25" x14ac:dyDescent="0.35">
      <c r="X654" s="1" t="str">
        <f t="shared" si="21"/>
        <v/>
      </c>
      <c r="Y654" s="4" t="str">
        <f t="shared" si="22"/>
        <v/>
      </c>
    </row>
    <row r="655" spans="24:25" x14ac:dyDescent="0.35">
      <c r="X655" s="1" t="str">
        <f t="shared" si="21"/>
        <v/>
      </c>
      <c r="Y655" s="4" t="str">
        <f t="shared" si="22"/>
        <v/>
      </c>
    </row>
    <row r="656" spans="24:25" x14ac:dyDescent="0.35">
      <c r="X656" s="1" t="str">
        <f t="shared" si="21"/>
        <v/>
      </c>
      <c r="Y656" s="4" t="str">
        <f t="shared" si="22"/>
        <v/>
      </c>
    </row>
    <row r="657" spans="24:25" x14ac:dyDescent="0.35">
      <c r="X657" s="1" t="str">
        <f t="shared" si="21"/>
        <v/>
      </c>
      <c r="Y657" s="4" t="str">
        <f t="shared" si="22"/>
        <v/>
      </c>
    </row>
    <row r="658" spans="24:25" x14ac:dyDescent="0.35">
      <c r="X658" s="1" t="str">
        <f t="shared" si="21"/>
        <v/>
      </c>
      <c r="Y658" s="4" t="str">
        <f t="shared" si="22"/>
        <v/>
      </c>
    </row>
    <row r="659" spans="24:25" x14ac:dyDescent="0.35">
      <c r="X659" s="1" t="str">
        <f t="shared" si="21"/>
        <v/>
      </c>
      <c r="Y659" s="4" t="str">
        <f t="shared" si="22"/>
        <v/>
      </c>
    </row>
    <row r="660" spans="24:25" x14ac:dyDescent="0.35">
      <c r="X660" s="1" t="str">
        <f t="shared" si="21"/>
        <v/>
      </c>
      <c r="Y660" s="4" t="str">
        <f t="shared" si="22"/>
        <v/>
      </c>
    </row>
    <row r="661" spans="24:25" x14ac:dyDescent="0.35">
      <c r="X661" s="1" t="str">
        <f t="shared" si="21"/>
        <v/>
      </c>
      <c r="Y661" s="4" t="str">
        <f t="shared" si="22"/>
        <v/>
      </c>
    </row>
    <row r="662" spans="24:25" x14ac:dyDescent="0.35">
      <c r="X662" s="1" t="str">
        <f t="shared" si="21"/>
        <v/>
      </c>
      <c r="Y662" s="4" t="str">
        <f t="shared" si="22"/>
        <v/>
      </c>
    </row>
    <row r="663" spans="24:25" x14ac:dyDescent="0.35">
      <c r="X663" s="1" t="str">
        <f t="shared" si="21"/>
        <v/>
      </c>
      <c r="Y663" s="4" t="str">
        <f t="shared" si="22"/>
        <v/>
      </c>
    </row>
    <row r="664" spans="24:25" x14ac:dyDescent="0.35">
      <c r="X664" s="1" t="str">
        <f t="shared" si="21"/>
        <v/>
      </c>
      <c r="Y664" s="4" t="str">
        <f t="shared" si="22"/>
        <v/>
      </c>
    </row>
    <row r="665" spans="24:25" x14ac:dyDescent="0.35">
      <c r="X665" s="1" t="str">
        <f t="shared" si="21"/>
        <v/>
      </c>
      <c r="Y665" s="4" t="str">
        <f t="shared" si="22"/>
        <v/>
      </c>
    </row>
    <row r="666" spans="24:25" x14ac:dyDescent="0.35">
      <c r="X666" s="1" t="str">
        <f t="shared" si="21"/>
        <v/>
      </c>
      <c r="Y666" s="4" t="str">
        <f t="shared" si="22"/>
        <v/>
      </c>
    </row>
    <row r="667" spans="24:25" x14ac:dyDescent="0.35">
      <c r="X667" s="1" t="str">
        <f t="shared" si="21"/>
        <v/>
      </c>
      <c r="Y667" s="4" t="str">
        <f t="shared" si="22"/>
        <v/>
      </c>
    </row>
    <row r="668" spans="24:25" x14ac:dyDescent="0.35">
      <c r="X668" s="1" t="str">
        <f t="shared" si="21"/>
        <v/>
      </c>
      <c r="Y668" s="4" t="str">
        <f t="shared" si="22"/>
        <v/>
      </c>
    </row>
    <row r="669" spans="24:25" x14ac:dyDescent="0.35">
      <c r="X669" s="1" t="str">
        <f t="shared" si="21"/>
        <v/>
      </c>
      <c r="Y669" s="4" t="str">
        <f t="shared" si="22"/>
        <v/>
      </c>
    </row>
    <row r="670" spans="24:25" x14ac:dyDescent="0.35">
      <c r="X670" s="1" t="str">
        <f t="shared" si="21"/>
        <v/>
      </c>
      <c r="Y670" s="4" t="str">
        <f t="shared" si="22"/>
        <v/>
      </c>
    </row>
    <row r="671" spans="24:25" x14ac:dyDescent="0.35">
      <c r="X671" s="1" t="str">
        <f t="shared" si="21"/>
        <v/>
      </c>
      <c r="Y671" s="4" t="str">
        <f t="shared" si="22"/>
        <v/>
      </c>
    </row>
    <row r="672" spans="24:25" x14ac:dyDescent="0.35">
      <c r="X672" s="1" t="str">
        <f t="shared" si="21"/>
        <v/>
      </c>
      <c r="Y672" s="4" t="str">
        <f t="shared" si="22"/>
        <v/>
      </c>
    </row>
    <row r="673" spans="24:25" x14ac:dyDescent="0.35">
      <c r="X673" s="1" t="str">
        <f t="shared" si="21"/>
        <v/>
      </c>
      <c r="Y673" s="4" t="str">
        <f t="shared" si="22"/>
        <v/>
      </c>
    </row>
    <row r="674" spans="24:25" x14ac:dyDescent="0.35">
      <c r="X674" s="1" t="str">
        <f t="shared" si="21"/>
        <v/>
      </c>
      <c r="Y674" s="4" t="str">
        <f t="shared" si="22"/>
        <v/>
      </c>
    </row>
    <row r="675" spans="24:25" x14ac:dyDescent="0.35">
      <c r="X675" s="1" t="str">
        <f t="shared" si="21"/>
        <v/>
      </c>
      <c r="Y675" s="4" t="str">
        <f t="shared" si="22"/>
        <v/>
      </c>
    </row>
    <row r="676" spans="24:25" x14ac:dyDescent="0.35">
      <c r="X676" s="1" t="str">
        <f t="shared" si="21"/>
        <v/>
      </c>
      <c r="Y676" s="4" t="str">
        <f t="shared" si="22"/>
        <v/>
      </c>
    </row>
    <row r="677" spans="24:25" x14ac:dyDescent="0.35">
      <c r="X677" s="1" t="str">
        <f t="shared" si="21"/>
        <v/>
      </c>
      <c r="Y677" s="4" t="str">
        <f t="shared" si="22"/>
        <v/>
      </c>
    </row>
    <row r="678" spans="24:25" x14ac:dyDescent="0.35">
      <c r="X678" s="1" t="str">
        <f t="shared" si="21"/>
        <v/>
      </c>
      <c r="Y678" s="4" t="str">
        <f t="shared" si="22"/>
        <v/>
      </c>
    </row>
    <row r="679" spans="24:25" x14ac:dyDescent="0.35">
      <c r="X679" s="1" t="str">
        <f t="shared" si="21"/>
        <v/>
      </c>
      <c r="Y679" s="4" t="str">
        <f t="shared" si="22"/>
        <v/>
      </c>
    </row>
    <row r="680" spans="24:25" x14ac:dyDescent="0.35">
      <c r="X680" s="1" t="str">
        <f t="shared" si="21"/>
        <v/>
      </c>
      <c r="Y680" s="4" t="str">
        <f t="shared" si="22"/>
        <v/>
      </c>
    </row>
    <row r="681" spans="24:25" x14ac:dyDescent="0.35">
      <c r="X681" s="1" t="str">
        <f t="shared" si="21"/>
        <v/>
      </c>
      <c r="Y681" s="4" t="str">
        <f t="shared" si="22"/>
        <v/>
      </c>
    </row>
    <row r="682" spans="24:25" x14ac:dyDescent="0.35">
      <c r="X682" s="1" t="str">
        <f t="shared" si="21"/>
        <v/>
      </c>
      <c r="Y682" s="4" t="str">
        <f t="shared" si="22"/>
        <v/>
      </c>
    </row>
    <row r="683" spans="24:25" x14ac:dyDescent="0.35">
      <c r="X683" s="1" t="str">
        <f t="shared" si="21"/>
        <v/>
      </c>
      <c r="Y683" s="4" t="str">
        <f t="shared" si="22"/>
        <v/>
      </c>
    </row>
    <row r="684" spans="24:25" x14ac:dyDescent="0.35">
      <c r="X684" s="1" t="str">
        <f t="shared" si="21"/>
        <v/>
      </c>
      <c r="Y684" s="4" t="str">
        <f t="shared" si="22"/>
        <v/>
      </c>
    </row>
    <row r="685" spans="24:25" x14ac:dyDescent="0.35">
      <c r="X685" s="1" t="str">
        <f t="shared" si="21"/>
        <v/>
      </c>
      <c r="Y685" s="4" t="str">
        <f t="shared" si="22"/>
        <v/>
      </c>
    </row>
    <row r="686" spans="24:25" x14ac:dyDescent="0.35">
      <c r="X686" s="1" t="str">
        <f t="shared" si="21"/>
        <v/>
      </c>
      <c r="Y686" s="4" t="str">
        <f t="shared" si="22"/>
        <v/>
      </c>
    </row>
    <row r="687" spans="24:25" x14ac:dyDescent="0.35">
      <c r="X687" s="1" t="str">
        <f t="shared" si="21"/>
        <v/>
      </c>
      <c r="Y687" s="4" t="str">
        <f t="shared" si="22"/>
        <v/>
      </c>
    </row>
    <row r="688" spans="24:25" x14ac:dyDescent="0.35">
      <c r="X688" s="1" t="str">
        <f t="shared" si="21"/>
        <v/>
      </c>
      <c r="Y688" s="4" t="str">
        <f t="shared" si="22"/>
        <v/>
      </c>
    </row>
    <row r="689" spans="24:25" x14ac:dyDescent="0.35">
      <c r="X689" s="1" t="str">
        <f t="shared" si="21"/>
        <v/>
      </c>
      <c r="Y689" s="4" t="str">
        <f t="shared" si="22"/>
        <v/>
      </c>
    </row>
    <row r="690" spans="24:25" x14ac:dyDescent="0.35">
      <c r="X690" s="1" t="str">
        <f t="shared" si="21"/>
        <v/>
      </c>
      <c r="Y690" s="4" t="str">
        <f t="shared" si="22"/>
        <v/>
      </c>
    </row>
    <row r="691" spans="24:25" x14ac:dyDescent="0.35">
      <c r="X691" s="1" t="str">
        <f t="shared" si="21"/>
        <v/>
      </c>
      <c r="Y691" s="4" t="str">
        <f t="shared" si="22"/>
        <v/>
      </c>
    </row>
    <row r="692" spans="24:25" x14ac:dyDescent="0.35">
      <c r="X692" s="1" t="str">
        <f t="shared" si="21"/>
        <v/>
      </c>
      <c r="Y692" s="4" t="str">
        <f t="shared" si="22"/>
        <v/>
      </c>
    </row>
    <row r="693" spans="24:25" x14ac:dyDescent="0.35">
      <c r="X693" s="1" t="str">
        <f t="shared" si="21"/>
        <v/>
      </c>
      <c r="Y693" s="4" t="str">
        <f t="shared" si="22"/>
        <v/>
      </c>
    </row>
    <row r="694" spans="24:25" x14ac:dyDescent="0.35">
      <c r="X694" s="1" t="str">
        <f t="shared" si="21"/>
        <v/>
      </c>
      <c r="Y694" s="4" t="str">
        <f t="shared" si="22"/>
        <v/>
      </c>
    </row>
    <row r="695" spans="24:25" x14ac:dyDescent="0.35">
      <c r="X695" s="1" t="str">
        <f t="shared" ref="X695:X758" si="23">IF(X694&lt;$B$4,X694+1,"")</f>
        <v/>
      </c>
      <c r="Y695" s="4" t="str">
        <f t="shared" si="22"/>
        <v/>
      </c>
    </row>
    <row r="696" spans="24:25" x14ac:dyDescent="0.35">
      <c r="X696" s="1" t="str">
        <f t="shared" si="23"/>
        <v/>
      </c>
      <c r="Y696" s="4" t="str">
        <f t="shared" si="22"/>
        <v/>
      </c>
    </row>
    <row r="697" spans="24:25" x14ac:dyDescent="0.35">
      <c r="X697" s="1" t="str">
        <f t="shared" si="23"/>
        <v/>
      </c>
      <c r="Y697" s="4" t="str">
        <f t="shared" si="22"/>
        <v/>
      </c>
    </row>
    <row r="698" spans="24:25" x14ac:dyDescent="0.35">
      <c r="X698" s="1" t="str">
        <f t="shared" si="23"/>
        <v/>
      </c>
      <c r="Y698" s="4" t="str">
        <f t="shared" si="22"/>
        <v/>
      </c>
    </row>
    <row r="699" spans="24:25" x14ac:dyDescent="0.35">
      <c r="X699" s="1" t="str">
        <f t="shared" si="23"/>
        <v/>
      </c>
      <c r="Y699" s="4" t="str">
        <f t="shared" si="22"/>
        <v/>
      </c>
    </row>
    <row r="700" spans="24:25" x14ac:dyDescent="0.35">
      <c r="X700" s="1" t="str">
        <f t="shared" si="23"/>
        <v/>
      </c>
      <c r="Y700" s="4" t="str">
        <f t="shared" si="22"/>
        <v/>
      </c>
    </row>
    <row r="701" spans="24:25" x14ac:dyDescent="0.35">
      <c r="X701" s="1" t="str">
        <f t="shared" si="23"/>
        <v/>
      </c>
      <c r="Y701" s="4" t="str">
        <f t="shared" si="22"/>
        <v/>
      </c>
    </row>
    <row r="702" spans="24:25" x14ac:dyDescent="0.35">
      <c r="X702" s="1" t="str">
        <f t="shared" si="23"/>
        <v/>
      </c>
      <c r="Y702" s="4" t="str">
        <f t="shared" si="22"/>
        <v/>
      </c>
    </row>
    <row r="703" spans="24:25" x14ac:dyDescent="0.35">
      <c r="X703" s="1" t="str">
        <f t="shared" si="23"/>
        <v/>
      </c>
      <c r="Y703" s="4" t="str">
        <f t="shared" si="22"/>
        <v/>
      </c>
    </row>
    <row r="704" spans="24:25" x14ac:dyDescent="0.35">
      <c r="X704" s="1" t="str">
        <f t="shared" si="23"/>
        <v/>
      </c>
      <c r="Y704" s="4" t="str">
        <f t="shared" si="22"/>
        <v/>
      </c>
    </row>
    <row r="705" spans="24:25" x14ac:dyDescent="0.35">
      <c r="X705" s="1" t="str">
        <f t="shared" si="23"/>
        <v/>
      </c>
      <c r="Y705" s="4" t="str">
        <f t="shared" si="22"/>
        <v/>
      </c>
    </row>
    <row r="706" spans="24:25" x14ac:dyDescent="0.35">
      <c r="X706" s="1" t="str">
        <f t="shared" si="23"/>
        <v/>
      </c>
      <c r="Y706" s="4" t="str">
        <f t="shared" si="22"/>
        <v/>
      </c>
    </row>
    <row r="707" spans="24:25" x14ac:dyDescent="0.35">
      <c r="X707" s="1" t="str">
        <f t="shared" si="23"/>
        <v/>
      </c>
      <c r="Y707" s="4" t="str">
        <f t="shared" si="22"/>
        <v/>
      </c>
    </row>
    <row r="708" spans="24:25" x14ac:dyDescent="0.35">
      <c r="X708" s="1" t="str">
        <f t="shared" si="23"/>
        <v/>
      </c>
      <c r="Y708" s="4" t="str">
        <f t="shared" ref="Y708:Y771" si="24">IF(X708&lt;=$B$4,_xlfn.BINOM.DIST(X708,$B$4,$B$5,0),"")</f>
        <v/>
      </c>
    </row>
    <row r="709" spans="24:25" x14ac:dyDescent="0.35">
      <c r="X709" s="1" t="str">
        <f t="shared" si="23"/>
        <v/>
      </c>
      <c r="Y709" s="4" t="str">
        <f t="shared" si="24"/>
        <v/>
      </c>
    </row>
    <row r="710" spans="24:25" x14ac:dyDescent="0.35">
      <c r="X710" s="1" t="str">
        <f t="shared" si="23"/>
        <v/>
      </c>
      <c r="Y710" s="4" t="str">
        <f t="shared" si="24"/>
        <v/>
      </c>
    </row>
    <row r="711" spans="24:25" x14ac:dyDescent="0.35">
      <c r="X711" s="1" t="str">
        <f t="shared" si="23"/>
        <v/>
      </c>
      <c r="Y711" s="4" t="str">
        <f t="shared" si="24"/>
        <v/>
      </c>
    </row>
    <row r="712" spans="24:25" x14ac:dyDescent="0.35">
      <c r="X712" s="1" t="str">
        <f t="shared" si="23"/>
        <v/>
      </c>
      <c r="Y712" s="4" t="str">
        <f t="shared" si="24"/>
        <v/>
      </c>
    </row>
    <row r="713" spans="24:25" x14ac:dyDescent="0.35">
      <c r="X713" s="1" t="str">
        <f t="shared" si="23"/>
        <v/>
      </c>
      <c r="Y713" s="4" t="str">
        <f t="shared" si="24"/>
        <v/>
      </c>
    </row>
    <row r="714" spans="24:25" x14ac:dyDescent="0.35">
      <c r="X714" s="1" t="str">
        <f t="shared" si="23"/>
        <v/>
      </c>
      <c r="Y714" s="4" t="str">
        <f t="shared" si="24"/>
        <v/>
      </c>
    </row>
    <row r="715" spans="24:25" x14ac:dyDescent="0.35">
      <c r="X715" s="1" t="str">
        <f t="shared" si="23"/>
        <v/>
      </c>
      <c r="Y715" s="4" t="str">
        <f t="shared" si="24"/>
        <v/>
      </c>
    </row>
    <row r="716" spans="24:25" x14ac:dyDescent="0.35">
      <c r="X716" s="1" t="str">
        <f t="shared" si="23"/>
        <v/>
      </c>
      <c r="Y716" s="4" t="str">
        <f t="shared" si="24"/>
        <v/>
      </c>
    </row>
    <row r="717" spans="24:25" x14ac:dyDescent="0.35">
      <c r="X717" s="1" t="str">
        <f t="shared" si="23"/>
        <v/>
      </c>
      <c r="Y717" s="4" t="str">
        <f t="shared" si="24"/>
        <v/>
      </c>
    </row>
    <row r="718" spans="24:25" x14ac:dyDescent="0.35">
      <c r="X718" s="1" t="str">
        <f t="shared" si="23"/>
        <v/>
      </c>
      <c r="Y718" s="4" t="str">
        <f t="shared" si="24"/>
        <v/>
      </c>
    </row>
    <row r="719" spans="24:25" x14ac:dyDescent="0.35">
      <c r="X719" s="1" t="str">
        <f t="shared" si="23"/>
        <v/>
      </c>
      <c r="Y719" s="4" t="str">
        <f t="shared" si="24"/>
        <v/>
      </c>
    </row>
    <row r="720" spans="24:25" x14ac:dyDescent="0.35">
      <c r="X720" s="1" t="str">
        <f t="shared" si="23"/>
        <v/>
      </c>
      <c r="Y720" s="4" t="str">
        <f t="shared" si="24"/>
        <v/>
      </c>
    </row>
    <row r="721" spans="24:25" x14ac:dyDescent="0.35">
      <c r="X721" s="1" t="str">
        <f t="shared" si="23"/>
        <v/>
      </c>
      <c r="Y721" s="4" t="str">
        <f t="shared" si="24"/>
        <v/>
      </c>
    </row>
    <row r="722" spans="24:25" x14ac:dyDescent="0.35">
      <c r="X722" s="1" t="str">
        <f t="shared" si="23"/>
        <v/>
      </c>
      <c r="Y722" s="4" t="str">
        <f t="shared" si="24"/>
        <v/>
      </c>
    </row>
    <row r="723" spans="24:25" x14ac:dyDescent="0.35">
      <c r="X723" s="1" t="str">
        <f t="shared" si="23"/>
        <v/>
      </c>
      <c r="Y723" s="4" t="str">
        <f t="shared" si="24"/>
        <v/>
      </c>
    </row>
    <row r="724" spans="24:25" x14ac:dyDescent="0.35">
      <c r="X724" s="1" t="str">
        <f t="shared" si="23"/>
        <v/>
      </c>
      <c r="Y724" s="4" t="str">
        <f t="shared" si="24"/>
        <v/>
      </c>
    </row>
    <row r="725" spans="24:25" x14ac:dyDescent="0.35">
      <c r="X725" s="1" t="str">
        <f t="shared" si="23"/>
        <v/>
      </c>
      <c r="Y725" s="4" t="str">
        <f t="shared" si="24"/>
        <v/>
      </c>
    </row>
    <row r="726" spans="24:25" x14ac:dyDescent="0.35">
      <c r="X726" s="1" t="str">
        <f t="shared" si="23"/>
        <v/>
      </c>
      <c r="Y726" s="4" t="str">
        <f t="shared" si="24"/>
        <v/>
      </c>
    </row>
    <row r="727" spans="24:25" x14ac:dyDescent="0.35">
      <c r="X727" s="1" t="str">
        <f t="shared" si="23"/>
        <v/>
      </c>
      <c r="Y727" s="4" t="str">
        <f t="shared" si="24"/>
        <v/>
      </c>
    </row>
    <row r="728" spans="24:25" x14ac:dyDescent="0.35">
      <c r="X728" s="1" t="str">
        <f t="shared" si="23"/>
        <v/>
      </c>
      <c r="Y728" s="4" t="str">
        <f t="shared" si="24"/>
        <v/>
      </c>
    </row>
    <row r="729" spans="24:25" x14ac:dyDescent="0.35">
      <c r="X729" s="1" t="str">
        <f t="shared" si="23"/>
        <v/>
      </c>
      <c r="Y729" s="4" t="str">
        <f t="shared" si="24"/>
        <v/>
      </c>
    </row>
    <row r="730" spans="24:25" x14ac:dyDescent="0.35">
      <c r="X730" s="1" t="str">
        <f t="shared" si="23"/>
        <v/>
      </c>
      <c r="Y730" s="4" t="str">
        <f t="shared" si="24"/>
        <v/>
      </c>
    </row>
    <row r="731" spans="24:25" x14ac:dyDescent="0.35">
      <c r="X731" s="1" t="str">
        <f t="shared" si="23"/>
        <v/>
      </c>
      <c r="Y731" s="4" t="str">
        <f t="shared" si="24"/>
        <v/>
      </c>
    </row>
    <row r="732" spans="24:25" x14ac:dyDescent="0.35">
      <c r="X732" s="1" t="str">
        <f t="shared" si="23"/>
        <v/>
      </c>
      <c r="Y732" s="4" t="str">
        <f t="shared" si="24"/>
        <v/>
      </c>
    </row>
    <row r="733" spans="24:25" x14ac:dyDescent="0.35">
      <c r="X733" s="1" t="str">
        <f t="shared" si="23"/>
        <v/>
      </c>
      <c r="Y733" s="4" t="str">
        <f t="shared" si="24"/>
        <v/>
      </c>
    </row>
    <row r="734" spans="24:25" x14ac:dyDescent="0.35">
      <c r="X734" s="1" t="str">
        <f t="shared" si="23"/>
        <v/>
      </c>
      <c r="Y734" s="4" t="str">
        <f t="shared" si="24"/>
        <v/>
      </c>
    </row>
    <row r="735" spans="24:25" x14ac:dyDescent="0.35">
      <c r="X735" s="1" t="str">
        <f t="shared" si="23"/>
        <v/>
      </c>
      <c r="Y735" s="4" t="str">
        <f t="shared" si="24"/>
        <v/>
      </c>
    </row>
    <row r="736" spans="24:25" x14ac:dyDescent="0.35">
      <c r="X736" s="1" t="str">
        <f t="shared" si="23"/>
        <v/>
      </c>
      <c r="Y736" s="4" t="str">
        <f t="shared" si="24"/>
        <v/>
      </c>
    </row>
    <row r="737" spans="24:25" x14ac:dyDescent="0.35">
      <c r="X737" s="1" t="str">
        <f t="shared" si="23"/>
        <v/>
      </c>
      <c r="Y737" s="4" t="str">
        <f t="shared" si="24"/>
        <v/>
      </c>
    </row>
    <row r="738" spans="24:25" x14ac:dyDescent="0.35">
      <c r="X738" s="1" t="str">
        <f t="shared" si="23"/>
        <v/>
      </c>
      <c r="Y738" s="4" t="str">
        <f t="shared" si="24"/>
        <v/>
      </c>
    </row>
    <row r="739" spans="24:25" x14ac:dyDescent="0.35">
      <c r="X739" s="1" t="str">
        <f t="shared" si="23"/>
        <v/>
      </c>
      <c r="Y739" s="4" t="str">
        <f t="shared" si="24"/>
        <v/>
      </c>
    </row>
    <row r="740" spans="24:25" x14ac:dyDescent="0.35">
      <c r="X740" s="1" t="str">
        <f t="shared" si="23"/>
        <v/>
      </c>
      <c r="Y740" s="4" t="str">
        <f t="shared" si="24"/>
        <v/>
      </c>
    </row>
    <row r="741" spans="24:25" x14ac:dyDescent="0.35">
      <c r="X741" s="1" t="str">
        <f t="shared" si="23"/>
        <v/>
      </c>
      <c r="Y741" s="4" t="str">
        <f t="shared" si="24"/>
        <v/>
      </c>
    </row>
    <row r="742" spans="24:25" x14ac:dyDescent="0.35">
      <c r="X742" s="1" t="str">
        <f t="shared" si="23"/>
        <v/>
      </c>
      <c r="Y742" s="4" t="str">
        <f t="shared" si="24"/>
        <v/>
      </c>
    </row>
    <row r="743" spans="24:25" x14ac:dyDescent="0.35">
      <c r="X743" s="1" t="str">
        <f t="shared" si="23"/>
        <v/>
      </c>
      <c r="Y743" s="4" t="str">
        <f t="shared" si="24"/>
        <v/>
      </c>
    </row>
    <row r="744" spans="24:25" x14ac:dyDescent="0.35">
      <c r="X744" s="1" t="str">
        <f t="shared" si="23"/>
        <v/>
      </c>
      <c r="Y744" s="4" t="str">
        <f t="shared" si="24"/>
        <v/>
      </c>
    </row>
    <row r="745" spans="24:25" x14ac:dyDescent="0.35">
      <c r="X745" s="1" t="str">
        <f t="shared" si="23"/>
        <v/>
      </c>
      <c r="Y745" s="4" t="str">
        <f t="shared" si="24"/>
        <v/>
      </c>
    </row>
    <row r="746" spans="24:25" x14ac:dyDescent="0.35">
      <c r="X746" s="1" t="str">
        <f t="shared" si="23"/>
        <v/>
      </c>
      <c r="Y746" s="4" t="str">
        <f t="shared" si="24"/>
        <v/>
      </c>
    </row>
    <row r="747" spans="24:25" x14ac:dyDescent="0.35">
      <c r="X747" s="1" t="str">
        <f t="shared" si="23"/>
        <v/>
      </c>
      <c r="Y747" s="4" t="str">
        <f t="shared" si="24"/>
        <v/>
      </c>
    </row>
    <row r="748" spans="24:25" x14ac:dyDescent="0.35">
      <c r="X748" s="1" t="str">
        <f t="shared" si="23"/>
        <v/>
      </c>
      <c r="Y748" s="4" t="str">
        <f t="shared" si="24"/>
        <v/>
      </c>
    </row>
    <row r="749" spans="24:25" x14ac:dyDescent="0.35">
      <c r="X749" s="1" t="str">
        <f t="shared" si="23"/>
        <v/>
      </c>
      <c r="Y749" s="4" t="str">
        <f t="shared" si="24"/>
        <v/>
      </c>
    </row>
    <row r="750" spans="24:25" x14ac:dyDescent="0.35">
      <c r="X750" s="1" t="str">
        <f t="shared" si="23"/>
        <v/>
      </c>
      <c r="Y750" s="4" t="str">
        <f t="shared" si="24"/>
        <v/>
      </c>
    </row>
    <row r="751" spans="24:25" x14ac:dyDescent="0.35">
      <c r="X751" s="1" t="str">
        <f t="shared" si="23"/>
        <v/>
      </c>
      <c r="Y751" s="4" t="str">
        <f t="shared" si="24"/>
        <v/>
      </c>
    </row>
    <row r="752" spans="24:25" x14ac:dyDescent="0.35">
      <c r="X752" s="1" t="str">
        <f t="shared" si="23"/>
        <v/>
      </c>
      <c r="Y752" s="4" t="str">
        <f t="shared" si="24"/>
        <v/>
      </c>
    </row>
    <row r="753" spans="24:25" x14ac:dyDescent="0.35">
      <c r="X753" s="1" t="str">
        <f t="shared" si="23"/>
        <v/>
      </c>
      <c r="Y753" s="4" t="str">
        <f t="shared" si="24"/>
        <v/>
      </c>
    </row>
    <row r="754" spans="24:25" x14ac:dyDescent="0.35">
      <c r="X754" s="1" t="str">
        <f t="shared" si="23"/>
        <v/>
      </c>
      <c r="Y754" s="4" t="str">
        <f t="shared" si="24"/>
        <v/>
      </c>
    </row>
    <row r="755" spans="24:25" x14ac:dyDescent="0.35">
      <c r="X755" s="1" t="str">
        <f t="shared" si="23"/>
        <v/>
      </c>
      <c r="Y755" s="4" t="str">
        <f t="shared" si="24"/>
        <v/>
      </c>
    </row>
    <row r="756" spans="24:25" x14ac:dyDescent="0.35">
      <c r="X756" s="1" t="str">
        <f t="shared" si="23"/>
        <v/>
      </c>
      <c r="Y756" s="4" t="str">
        <f t="shared" si="24"/>
        <v/>
      </c>
    </row>
    <row r="757" spans="24:25" x14ac:dyDescent="0.35">
      <c r="X757" s="1" t="str">
        <f t="shared" si="23"/>
        <v/>
      </c>
      <c r="Y757" s="4" t="str">
        <f t="shared" si="24"/>
        <v/>
      </c>
    </row>
    <row r="758" spans="24:25" x14ac:dyDescent="0.35">
      <c r="X758" s="1" t="str">
        <f t="shared" si="23"/>
        <v/>
      </c>
      <c r="Y758" s="4" t="str">
        <f t="shared" si="24"/>
        <v/>
      </c>
    </row>
    <row r="759" spans="24:25" x14ac:dyDescent="0.35">
      <c r="X759" s="1" t="str">
        <f t="shared" ref="X759:X822" si="25">IF(X758&lt;$B$4,X758+1,"")</f>
        <v/>
      </c>
      <c r="Y759" s="4" t="str">
        <f t="shared" si="24"/>
        <v/>
      </c>
    </row>
    <row r="760" spans="24:25" x14ac:dyDescent="0.35">
      <c r="X760" s="1" t="str">
        <f t="shared" si="25"/>
        <v/>
      </c>
      <c r="Y760" s="4" t="str">
        <f t="shared" si="24"/>
        <v/>
      </c>
    </row>
    <row r="761" spans="24:25" x14ac:dyDescent="0.35">
      <c r="X761" s="1" t="str">
        <f t="shared" si="25"/>
        <v/>
      </c>
      <c r="Y761" s="4" t="str">
        <f t="shared" si="24"/>
        <v/>
      </c>
    </row>
    <row r="762" spans="24:25" x14ac:dyDescent="0.35">
      <c r="X762" s="1" t="str">
        <f t="shared" si="25"/>
        <v/>
      </c>
      <c r="Y762" s="4" t="str">
        <f t="shared" si="24"/>
        <v/>
      </c>
    </row>
    <row r="763" spans="24:25" x14ac:dyDescent="0.35">
      <c r="X763" s="1" t="str">
        <f t="shared" si="25"/>
        <v/>
      </c>
      <c r="Y763" s="4" t="str">
        <f t="shared" si="24"/>
        <v/>
      </c>
    </row>
    <row r="764" spans="24:25" x14ac:dyDescent="0.35">
      <c r="X764" s="1" t="str">
        <f t="shared" si="25"/>
        <v/>
      </c>
      <c r="Y764" s="4" t="str">
        <f t="shared" si="24"/>
        <v/>
      </c>
    </row>
    <row r="765" spans="24:25" x14ac:dyDescent="0.35">
      <c r="X765" s="1" t="str">
        <f t="shared" si="25"/>
        <v/>
      </c>
      <c r="Y765" s="4" t="str">
        <f t="shared" si="24"/>
        <v/>
      </c>
    </row>
    <row r="766" spans="24:25" x14ac:dyDescent="0.35">
      <c r="X766" s="1" t="str">
        <f t="shared" si="25"/>
        <v/>
      </c>
      <c r="Y766" s="4" t="str">
        <f t="shared" si="24"/>
        <v/>
      </c>
    </row>
    <row r="767" spans="24:25" x14ac:dyDescent="0.35">
      <c r="X767" s="1" t="str">
        <f t="shared" si="25"/>
        <v/>
      </c>
      <c r="Y767" s="4" t="str">
        <f t="shared" si="24"/>
        <v/>
      </c>
    </row>
    <row r="768" spans="24:25" x14ac:dyDescent="0.35">
      <c r="X768" s="1" t="str">
        <f t="shared" si="25"/>
        <v/>
      </c>
      <c r="Y768" s="4" t="str">
        <f t="shared" si="24"/>
        <v/>
      </c>
    </row>
    <row r="769" spans="24:25" x14ac:dyDescent="0.35">
      <c r="X769" s="1" t="str">
        <f t="shared" si="25"/>
        <v/>
      </c>
      <c r="Y769" s="4" t="str">
        <f t="shared" si="24"/>
        <v/>
      </c>
    </row>
    <row r="770" spans="24:25" x14ac:dyDescent="0.35">
      <c r="X770" s="1" t="str">
        <f t="shared" si="25"/>
        <v/>
      </c>
      <c r="Y770" s="4" t="str">
        <f t="shared" si="24"/>
        <v/>
      </c>
    </row>
    <row r="771" spans="24:25" x14ac:dyDescent="0.35">
      <c r="X771" s="1" t="str">
        <f t="shared" si="25"/>
        <v/>
      </c>
      <c r="Y771" s="4" t="str">
        <f t="shared" si="24"/>
        <v/>
      </c>
    </row>
    <row r="772" spans="24:25" x14ac:dyDescent="0.35">
      <c r="X772" s="1" t="str">
        <f t="shared" si="25"/>
        <v/>
      </c>
      <c r="Y772" s="4" t="str">
        <f t="shared" ref="Y772:Y835" si="26">IF(X772&lt;=$B$4,_xlfn.BINOM.DIST(X772,$B$4,$B$5,0),"")</f>
        <v/>
      </c>
    </row>
    <row r="773" spans="24:25" x14ac:dyDescent="0.35">
      <c r="X773" s="1" t="str">
        <f t="shared" si="25"/>
        <v/>
      </c>
      <c r="Y773" s="4" t="str">
        <f t="shared" si="26"/>
        <v/>
      </c>
    </row>
    <row r="774" spans="24:25" x14ac:dyDescent="0.35">
      <c r="X774" s="1" t="str">
        <f t="shared" si="25"/>
        <v/>
      </c>
      <c r="Y774" s="4" t="str">
        <f t="shared" si="26"/>
        <v/>
      </c>
    </row>
    <row r="775" spans="24:25" x14ac:dyDescent="0.35">
      <c r="X775" s="1" t="str">
        <f t="shared" si="25"/>
        <v/>
      </c>
      <c r="Y775" s="4" t="str">
        <f t="shared" si="26"/>
        <v/>
      </c>
    </row>
    <row r="776" spans="24:25" x14ac:dyDescent="0.35">
      <c r="X776" s="1" t="str">
        <f t="shared" si="25"/>
        <v/>
      </c>
      <c r="Y776" s="4" t="str">
        <f t="shared" si="26"/>
        <v/>
      </c>
    </row>
    <row r="777" spans="24:25" x14ac:dyDescent="0.35">
      <c r="X777" s="1" t="str">
        <f t="shared" si="25"/>
        <v/>
      </c>
      <c r="Y777" s="4" t="str">
        <f t="shared" si="26"/>
        <v/>
      </c>
    </row>
    <row r="778" spans="24:25" x14ac:dyDescent="0.35">
      <c r="X778" s="1" t="str">
        <f t="shared" si="25"/>
        <v/>
      </c>
      <c r="Y778" s="4" t="str">
        <f t="shared" si="26"/>
        <v/>
      </c>
    </row>
    <row r="779" spans="24:25" x14ac:dyDescent="0.35">
      <c r="X779" s="1" t="str">
        <f t="shared" si="25"/>
        <v/>
      </c>
      <c r="Y779" s="4" t="str">
        <f t="shared" si="26"/>
        <v/>
      </c>
    </row>
    <row r="780" spans="24:25" x14ac:dyDescent="0.35">
      <c r="X780" s="1" t="str">
        <f t="shared" si="25"/>
        <v/>
      </c>
      <c r="Y780" s="4" t="str">
        <f t="shared" si="26"/>
        <v/>
      </c>
    </row>
    <row r="781" spans="24:25" x14ac:dyDescent="0.35">
      <c r="X781" s="1" t="str">
        <f t="shared" si="25"/>
        <v/>
      </c>
      <c r="Y781" s="4" t="str">
        <f t="shared" si="26"/>
        <v/>
      </c>
    </row>
    <row r="782" spans="24:25" x14ac:dyDescent="0.35">
      <c r="X782" s="1" t="str">
        <f t="shared" si="25"/>
        <v/>
      </c>
      <c r="Y782" s="4" t="str">
        <f t="shared" si="26"/>
        <v/>
      </c>
    </row>
    <row r="783" spans="24:25" x14ac:dyDescent="0.35">
      <c r="X783" s="1" t="str">
        <f t="shared" si="25"/>
        <v/>
      </c>
      <c r="Y783" s="4" t="str">
        <f t="shared" si="26"/>
        <v/>
      </c>
    </row>
    <row r="784" spans="24:25" x14ac:dyDescent="0.35">
      <c r="X784" s="1" t="str">
        <f t="shared" si="25"/>
        <v/>
      </c>
      <c r="Y784" s="4" t="str">
        <f t="shared" si="26"/>
        <v/>
      </c>
    </row>
    <row r="785" spans="24:25" x14ac:dyDescent="0.35">
      <c r="X785" s="1" t="str">
        <f t="shared" si="25"/>
        <v/>
      </c>
      <c r="Y785" s="4" t="str">
        <f t="shared" si="26"/>
        <v/>
      </c>
    </row>
    <row r="786" spans="24:25" x14ac:dyDescent="0.35">
      <c r="X786" s="1" t="str">
        <f t="shared" si="25"/>
        <v/>
      </c>
      <c r="Y786" s="4" t="str">
        <f t="shared" si="26"/>
        <v/>
      </c>
    </row>
    <row r="787" spans="24:25" x14ac:dyDescent="0.35">
      <c r="X787" s="1" t="str">
        <f t="shared" si="25"/>
        <v/>
      </c>
      <c r="Y787" s="4" t="str">
        <f t="shared" si="26"/>
        <v/>
      </c>
    </row>
    <row r="788" spans="24:25" x14ac:dyDescent="0.35">
      <c r="X788" s="1" t="str">
        <f t="shared" si="25"/>
        <v/>
      </c>
      <c r="Y788" s="4" t="str">
        <f t="shared" si="26"/>
        <v/>
      </c>
    </row>
    <row r="789" spans="24:25" x14ac:dyDescent="0.35">
      <c r="X789" s="1" t="str">
        <f t="shared" si="25"/>
        <v/>
      </c>
      <c r="Y789" s="4" t="str">
        <f t="shared" si="26"/>
        <v/>
      </c>
    </row>
    <row r="790" spans="24:25" x14ac:dyDescent="0.35">
      <c r="X790" s="1" t="str">
        <f t="shared" si="25"/>
        <v/>
      </c>
      <c r="Y790" s="4" t="str">
        <f t="shared" si="26"/>
        <v/>
      </c>
    </row>
    <row r="791" spans="24:25" x14ac:dyDescent="0.35">
      <c r="X791" s="1" t="str">
        <f t="shared" si="25"/>
        <v/>
      </c>
      <c r="Y791" s="4" t="str">
        <f t="shared" si="26"/>
        <v/>
      </c>
    </row>
    <row r="792" spans="24:25" x14ac:dyDescent="0.35">
      <c r="X792" s="1" t="str">
        <f t="shared" si="25"/>
        <v/>
      </c>
      <c r="Y792" s="4" t="str">
        <f t="shared" si="26"/>
        <v/>
      </c>
    </row>
    <row r="793" spans="24:25" x14ac:dyDescent="0.35">
      <c r="X793" s="1" t="str">
        <f t="shared" si="25"/>
        <v/>
      </c>
      <c r="Y793" s="4" t="str">
        <f t="shared" si="26"/>
        <v/>
      </c>
    </row>
    <row r="794" spans="24:25" x14ac:dyDescent="0.35">
      <c r="X794" s="1" t="str">
        <f t="shared" si="25"/>
        <v/>
      </c>
      <c r="Y794" s="4" t="str">
        <f t="shared" si="26"/>
        <v/>
      </c>
    </row>
    <row r="795" spans="24:25" x14ac:dyDescent="0.35">
      <c r="X795" s="1" t="str">
        <f t="shared" si="25"/>
        <v/>
      </c>
      <c r="Y795" s="4" t="str">
        <f t="shared" si="26"/>
        <v/>
      </c>
    </row>
    <row r="796" spans="24:25" x14ac:dyDescent="0.35">
      <c r="X796" s="1" t="str">
        <f t="shared" si="25"/>
        <v/>
      </c>
      <c r="Y796" s="4" t="str">
        <f t="shared" si="26"/>
        <v/>
      </c>
    </row>
    <row r="797" spans="24:25" x14ac:dyDescent="0.35">
      <c r="X797" s="1" t="str">
        <f t="shared" si="25"/>
        <v/>
      </c>
      <c r="Y797" s="4" t="str">
        <f t="shared" si="26"/>
        <v/>
      </c>
    </row>
    <row r="798" spans="24:25" x14ac:dyDescent="0.35">
      <c r="X798" s="1" t="str">
        <f t="shared" si="25"/>
        <v/>
      </c>
      <c r="Y798" s="4" t="str">
        <f t="shared" si="26"/>
        <v/>
      </c>
    </row>
    <row r="799" spans="24:25" x14ac:dyDescent="0.35">
      <c r="X799" s="1" t="str">
        <f t="shared" si="25"/>
        <v/>
      </c>
      <c r="Y799" s="4" t="str">
        <f t="shared" si="26"/>
        <v/>
      </c>
    </row>
    <row r="800" spans="24:25" x14ac:dyDescent="0.35">
      <c r="X800" s="1" t="str">
        <f t="shared" si="25"/>
        <v/>
      </c>
      <c r="Y800" s="4" t="str">
        <f t="shared" si="26"/>
        <v/>
      </c>
    </row>
    <row r="801" spans="24:25" x14ac:dyDescent="0.35">
      <c r="X801" s="1" t="str">
        <f t="shared" si="25"/>
        <v/>
      </c>
      <c r="Y801" s="4" t="str">
        <f t="shared" si="26"/>
        <v/>
      </c>
    </row>
    <row r="802" spans="24:25" x14ac:dyDescent="0.35">
      <c r="X802" s="1" t="str">
        <f t="shared" si="25"/>
        <v/>
      </c>
      <c r="Y802" s="4" t="str">
        <f t="shared" si="26"/>
        <v/>
      </c>
    </row>
    <row r="803" spans="24:25" x14ac:dyDescent="0.35">
      <c r="X803" s="1" t="str">
        <f t="shared" si="25"/>
        <v/>
      </c>
      <c r="Y803" s="4" t="str">
        <f t="shared" si="26"/>
        <v/>
      </c>
    </row>
    <row r="804" spans="24:25" x14ac:dyDescent="0.35">
      <c r="X804" s="1" t="str">
        <f t="shared" si="25"/>
        <v/>
      </c>
      <c r="Y804" s="4" t="str">
        <f t="shared" si="26"/>
        <v/>
      </c>
    </row>
    <row r="805" spans="24:25" x14ac:dyDescent="0.35">
      <c r="X805" s="1" t="str">
        <f t="shared" si="25"/>
        <v/>
      </c>
      <c r="Y805" s="4" t="str">
        <f t="shared" si="26"/>
        <v/>
      </c>
    </row>
    <row r="806" spans="24:25" x14ac:dyDescent="0.35">
      <c r="X806" s="1" t="str">
        <f t="shared" si="25"/>
        <v/>
      </c>
      <c r="Y806" s="4" t="str">
        <f t="shared" si="26"/>
        <v/>
      </c>
    </row>
    <row r="807" spans="24:25" x14ac:dyDescent="0.35">
      <c r="X807" s="1" t="str">
        <f t="shared" si="25"/>
        <v/>
      </c>
      <c r="Y807" s="4" t="str">
        <f t="shared" si="26"/>
        <v/>
      </c>
    </row>
    <row r="808" spans="24:25" x14ac:dyDescent="0.35">
      <c r="X808" s="1" t="str">
        <f t="shared" si="25"/>
        <v/>
      </c>
      <c r="Y808" s="4" t="str">
        <f t="shared" si="26"/>
        <v/>
      </c>
    </row>
    <row r="809" spans="24:25" x14ac:dyDescent="0.35">
      <c r="X809" s="1" t="str">
        <f t="shared" si="25"/>
        <v/>
      </c>
      <c r="Y809" s="4" t="str">
        <f t="shared" si="26"/>
        <v/>
      </c>
    </row>
    <row r="810" spans="24:25" x14ac:dyDescent="0.35">
      <c r="X810" s="1" t="str">
        <f t="shared" si="25"/>
        <v/>
      </c>
      <c r="Y810" s="4" t="str">
        <f t="shared" si="26"/>
        <v/>
      </c>
    </row>
    <row r="811" spans="24:25" x14ac:dyDescent="0.35">
      <c r="X811" s="1" t="str">
        <f t="shared" si="25"/>
        <v/>
      </c>
      <c r="Y811" s="4" t="str">
        <f t="shared" si="26"/>
        <v/>
      </c>
    </row>
    <row r="812" spans="24:25" x14ac:dyDescent="0.35">
      <c r="X812" s="1" t="str">
        <f t="shared" si="25"/>
        <v/>
      </c>
      <c r="Y812" s="4" t="str">
        <f t="shared" si="26"/>
        <v/>
      </c>
    </row>
    <row r="813" spans="24:25" x14ac:dyDescent="0.35">
      <c r="X813" s="1" t="str">
        <f t="shared" si="25"/>
        <v/>
      </c>
      <c r="Y813" s="4" t="str">
        <f t="shared" si="26"/>
        <v/>
      </c>
    </row>
    <row r="814" spans="24:25" x14ac:dyDescent="0.35">
      <c r="X814" s="1" t="str">
        <f t="shared" si="25"/>
        <v/>
      </c>
      <c r="Y814" s="4" t="str">
        <f t="shared" si="26"/>
        <v/>
      </c>
    </row>
    <row r="815" spans="24:25" x14ac:dyDescent="0.35">
      <c r="X815" s="1" t="str">
        <f t="shared" si="25"/>
        <v/>
      </c>
      <c r="Y815" s="4" t="str">
        <f t="shared" si="26"/>
        <v/>
      </c>
    </row>
    <row r="816" spans="24:25" x14ac:dyDescent="0.35">
      <c r="X816" s="1" t="str">
        <f t="shared" si="25"/>
        <v/>
      </c>
      <c r="Y816" s="4" t="str">
        <f t="shared" si="26"/>
        <v/>
      </c>
    </row>
    <row r="817" spans="24:25" x14ac:dyDescent="0.35">
      <c r="X817" s="1" t="str">
        <f t="shared" si="25"/>
        <v/>
      </c>
      <c r="Y817" s="4" t="str">
        <f t="shared" si="26"/>
        <v/>
      </c>
    </row>
    <row r="818" spans="24:25" x14ac:dyDescent="0.35">
      <c r="X818" s="1" t="str">
        <f t="shared" si="25"/>
        <v/>
      </c>
      <c r="Y818" s="4" t="str">
        <f t="shared" si="26"/>
        <v/>
      </c>
    </row>
    <row r="819" spans="24:25" x14ac:dyDescent="0.35">
      <c r="X819" s="1" t="str">
        <f t="shared" si="25"/>
        <v/>
      </c>
      <c r="Y819" s="4" t="str">
        <f t="shared" si="26"/>
        <v/>
      </c>
    </row>
    <row r="820" spans="24:25" x14ac:dyDescent="0.35">
      <c r="X820" s="1" t="str">
        <f t="shared" si="25"/>
        <v/>
      </c>
      <c r="Y820" s="4" t="str">
        <f t="shared" si="26"/>
        <v/>
      </c>
    </row>
    <row r="821" spans="24:25" x14ac:dyDescent="0.35">
      <c r="X821" s="1" t="str">
        <f t="shared" si="25"/>
        <v/>
      </c>
      <c r="Y821" s="4" t="str">
        <f t="shared" si="26"/>
        <v/>
      </c>
    </row>
    <row r="822" spans="24:25" x14ac:dyDescent="0.35">
      <c r="X822" s="1" t="str">
        <f t="shared" si="25"/>
        <v/>
      </c>
      <c r="Y822" s="4" t="str">
        <f t="shared" si="26"/>
        <v/>
      </c>
    </row>
    <row r="823" spans="24:25" x14ac:dyDescent="0.35">
      <c r="X823" s="1" t="str">
        <f t="shared" ref="X823:X886" si="27">IF(X822&lt;$B$4,X822+1,"")</f>
        <v/>
      </c>
      <c r="Y823" s="4" t="str">
        <f t="shared" si="26"/>
        <v/>
      </c>
    </row>
    <row r="824" spans="24:25" x14ac:dyDescent="0.35">
      <c r="X824" s="1" t="str">
        <f t="shared" si="27"/>
        <v/>
      </c>
      <c r="Y824" s="4" t="str">
        <f t="shared" si="26"/>
        <v/>
      </c>
    </row>
    <row r="825" spans="24:25" x14ac:dyDescent="0.35">
      <c r="X825" s="1" t="str">
        <f t="shared" si="27"/>
        <v/>
      </c>
      <c r="Y825" s="4" t="str">
        <f t="shared" si="26"/>
        <v/>
      </c>
    </row>
    <row r="826" spans="24:25" x14ac:dyDescent="0.35">
      <c r="X826" s="1" t="str">
        <f t="shared" si="27"/>
        <v/>
      </c>
      <c r="Y826" s="4" t="str">
        <f t="shared" si="26"/>
        <v/>
      </c>
    </row>
    <row r="827" spans="24:25" x14ac:dyDescent="0.35">
      <c r="X827" s="1" t="str">
        <f t="shared" si="27"/>
        <v/>
      </c>
      <c r="Y827" s="4" t="str">
        <f t="shared" si="26"/>
        <v/>
      </c>
    </row>
    <row r="828" spans="24:25" x14ac:dyDescent="0.35">
      <c r="X828" s="1" t="str">
        <f t="shared" si="27"/>
        <v/>
      </c>
      <c r="Y828" s="4" t="str">
        <f t="shared" si="26"/>
        <v/>
      </c>
    </row>
    <row r="829" spans="24:25" x14ac:dyDescent="0.35">
      <c r="X829" s="1" t="str">
        <f t="shared" si="27"/>
        <v/>
      </c>
      <c r="Y829" s="4" t="str">
        <f t="shared" si="26"/>
        <v/>
      </c>
    </row>
    <row r="830" spans="24:25" x14ac:dyDescent="0.35">
      <c r="X830" s="1" t="str">
        <f t="shared" si="27"/>
        <v/>
      </c>
      <c r="Y830" s="4" t="str">
        <f t="shared" si="26"/>
        <v/>
      </c>
    </row>
    <row r="831" spans="24:25" x14ac:dyDescent="0.35">
      <c r="X831" s="1" t="str">
        <f t="shared" si="27"/>
        <v/>
      </c>
      <c r="Y831" s="4" t="str">
        <f t="shared" si="26"/>
        <v/>
      </c>
    </row>
    <row r="832" spans="24:25" x14ac:dyDescent="0.35">
      <c r="X832" s="1" t="str">
        <f t="shared" si="27"/>
        <v/>
      </c>
      <c r="Y832" s="4" t="str">
        <f t="shared" si="26"/>
        <v/>
      </c>
    </row>
    <row r="833" spans="24:25" x14ac:dyDescent="0.35">
      <c r="X833" s="1" t="str">
        <f t="shared" si="27"/>
        <v/>
      </c>
      <c r="Y833" s="4" t="str">
        <f t="shared" si="26"/>
        <v/>
      </c>
    </row>
    <row r="834" spans="24:25" x14ac:dyDescent="0.35">
      <c r="X834" s="1" t="str">
        <f t="shared" si="27"/>
        <v/>
      </c>
      <c r="Y834" s="4" t="str">
        <f t="shared" si="26"/>
        <v/>
      </c>
    </row>
    <row r="835" spans="24:25" x14ac:dyDescent="0.35">
      <c r="X835" s="1" t="str">
        <f t="shared" si="27"/>
        <v/>
      </c>
      <c r="Y835" s="4" t="str">
        <f t="shared" si="26"/>
        <v/>
      </c>
    </row>
    <row r="836" spans="24:25" x14ac:dyDescent="0.35">
      <c r="X836" s="1" t="str">
        <f t="shared" si="27"/>
        <v/>
      </c>
      <c r="Y836" s="4" t="str">
        <f t="shared" ref="Y836:Y899" si="28">IF(X836&lt;=$B$4,_xlfn.BINOM.DIST(X836,$B$4,$B$5,0),"")</f>
        <v/>
      </c>
    </row>
    <row r="837" spans="24:25" x14ac:dyDescent="0.35">
      <c r="X837" s="1" t="str">
        <f t="shared" si="27"/>
        <v/>
      </c>
      <c r="Y837" s="4" t="str">
        <f t="shared" si="28"/>
        <v/>
      </c>
    </row>
    <row r="838" spans="24:25" x14ac:dyDescent="0.35">
      <c r="X838" s="1" t="str">
        <f t="shared" si="27"/>
        <v/>
      </c>
      <c r="Y838" s="4" t="str">
        <f t="shared" si="28"/>
        <v/>
      </c>
    </row>
    <row r="839" spans="24:25" x14ac:dyDescent="0.35">
      <c r="X839" s="1" t="str">
        <f t="shared" si="27"/>
        <v/>
      </c>
      <c r="Y839" s="4" t="str">
        <f t="shared" si="28"/>
        <v/>
      </c>
    </row>
    <row r="840" spans="24:25" x14ac:dyDescent="0.35">
      <c r="X840" s="1" t="str">
        <f t="shared" si="27"/>
        <v/>
      </c>
      <c r="Y840" s="4" t="str">
        <f t="shared" si="28"/>
        <v/>
      </c>
    </row>
    <row r="841" spans="24:25" x14ac:dyDescent="0.35">
      <c r="X841" s="1" t="str">
        <f t="shared" si="27"/>
        <v/>
      </c>
      <c r="Y841" s="4" t="str">
        <f t="shared" si="28"/>
        <v/>
      </c>
    </row>
    <row r="842" spans="24:25" x14ac:dyDescent="0.35">
      <c r="X842" s="1" t="str">
        <f t="shared" si="27"/>
        <v/>
      </c>
      <c r="Y842" s="4" t="str">
        <f t="shared" si="28"/>
        <v/>
      </c>
    </row>
    <row r="843" spans="24:25" x14ac:dyDescent="0.35">
      <c r="X843" s="1" t="str">
        <f t="shared" si="27"/>
        <v/>
      </c>
      <c r="Y843" s="4" t="str">
        <f t="shared" si="28"/>
        <v/>
      </c>
    </row>
    <row r="844" spans="24:25" x14ac:dyDescent="0.35">
      <c r="X844" s="1" t="str">
        <f t="shared" si="27"/>
        <v/>
      </c>
      <c r="Y844" s="4" t="str">
        <f t="shared" si="28"/>
        <v/>
      </c>
    </row>
    <row r="845" spans="24:25" x14ac:dyDescent="0.35">
      <c r="X845" s="1" t="str">
        <f t="shared" si="27"/>
        <v/>
      </c>
      <c r="Y845" s="4" t="str">
        <f t="shared" si="28"/>
        <v/>
      </c>
    </row>
    <row r="846" spans="24:25" x14ac:dyDescent="0.35">
      <c r="X846" s="1" t="str">
        <f t="shared" si="27"/>
        <v/>
      </c>
      <c r="Y846" s="4" t="str">
        <f t="shared" si="28"/>
        <v/>
      </c>
    </row>
    <row r="847" spans="24:25" x14ac:dyDescent="0.35">
      <c r="X847" s="1" t="str">
        <f t="shared" si="27"/>
        <v/>
      </c>
      <c r="Y847" s="4" t="str">
        <f t="shared" si="28"/>
        <v/>
      </c>
    </row>
    <row r="848" spans="24:25" x14ac:dyDescent="0.35">
      <c r="X848" s="1" t="str">
        <f t="shared" si="27"/>
        <v/>
      </c>
      <c r="Y848" s="4" t="str">
        <f t="shared" si="28"/>
        <v/>
      </c>
    </row>
    <row r="849" spans="24:25" x14ac:dyDescent="0.35">
      <c r="X849" s="1" t="str">
        <f t="shared" si="27"/>
        <v/>
      </c>
      <c r="Y849" s="4" t="str">
        <f t="shared" si="28"/>
        <v/>
      </c>
    </row>
    <row r="850" spans="24:25" x14ac:dyDescent="0.35">
      <c r="X850" s="1" t="str">
        <f t="shared" si="27"/>
        <v/>
      </c>
      <c r="Y850" s="4" t="str">
        <f t="shared" si="28"/>
        <v/>
      </c>
    </row>
    <row r="851" spans="24:25" x14ac:dyDescent="0.35">
      <c r="X851" s="1" t="str">
        <f t="shared" si="27"/>
        <v/>
      </c>
      <c r="Y851" s="4" t="str">
        <f t="shared" si="28"/>
        <v/>
      </c>
    </row>
    <row r="852" spans="24:25" x14ac:dyDescent="0.35">
      <c r="X852" s="1" t="str">
        <f t="shared" si="27"/>
        <v/>
      </c>
      <c r="Y852" s="4" t="str">
        <f t="shared" si="28"/>
        <v/>
      </c>
    </row>
    <row r="853" spans="24:25" x14ac:dyDescent="0.35">
      <c r="X853" s="1" t="str">
        <f t="shared" si="27"/>
        <v/>
      </c>
      <c r="Y853" s="4" t="str">
        <f t="shared" si="28"/>
        <v/>
      </c>
    </row>
    <row r="854" spans="24:25" x14ac:dyDescent="0.35">
      <c r="X854" s="1" t="str">
        <f t="shared" si="27"/>
        <v/>
      </c>
      <c r="Y854" s="4" t="str">
        <f t="shared" si="28"/>
        <v/>
      </c>
    </row>
    <row r="855" spans="24:25" x14ac:dyDescent="0.35">
      <c r="X855" s="1" t="str">
        <f t="shared" si="27"/>
        <v/>
      </c>
      <c r="Y855" s="4" t="str">
        <f t="shared" si="28"/>
        <v/>
      </c>
    </row>
    <row r="856" spans="24:25" x14ac:dyDescent="0.35">
      <c r="X856" s="1" t="str">
        <f t="shared" si="27"/>
        <v/>
      </c>
      <c r="Y856" s="4" t="str">
        <f t="shared" si="28"/>
        <v/>
      </c>
    </row>
    <row r="857" spans="24:25" x14ac:dyDescent="0.35">
      <c r="X857" s="1" t="str">
        <f t="shared" si="27"/>
        <v/>
      </c>
      <c r="Y857" s="4" t="str">
        <f t="shared" si="28"/>
        <v/>
      </c>
    </row>
    <row r="858" spans="24:25" x14ac:dyDescent="0.35">
      <c r="X858" s="1" t="str">
        <f t="shared" si="27"/>
        <v/>
      </c>
      <c r="Y858" s="4" t="str">
        <f t="shared" si="28"/>
        <v/>
      </c>
    </row>
    <row r="859" spans="24:25" x14ac:dyDescent="0.35">
      <c r="X859" s="1" t="str">
        <f t="shared" si="27"/>
        <v/>
      </c>
      <c r="Y859" s="4" t="str">
        <f t="shared" si="28"/>
        <v/>
      </c>
    </row>
    <row r="860" spans="24:25" x14ac:dyDescent="0.35">
      <c r="X860" s="1" t="str">
        <f t="shared" si="27"/>
        <v/>
      </c>
      <c r="Y860" s="4" t="str">
        <f t="shared" si="28"/>
        <v/>
      </c>
    </row>
    <row r="861" spans="24:25" x14ac:dyDescent="0.35">
      <c r="X861" s="1" t="str">
        <f t="shared" si="27"/>
        <v/>
      </c>
      <c r="Y861" s="4" t="str">
        <f t="shared" si="28"/>
        <v/>
      </c>
    </row>
    <row r="862" spans="24:25" x14ac:dyDescent="0.35">
      <c r="X862" s="1" t="str">
        <f t="shared" si="27"/>
        <v/>
      </c>
      <c r="Y862" s="4" t="str">
        <f t="shared" si="28"/>
        <v/>
      </c>
    </row>
    <row r="863" spans="24:25" x14ac:dyDescent="0.35">
      <c r="X863" s="1" t="str">
        <f t="shared" si="27"/>
        <v/>
      </c>
      <c r="Y863" s="4" t="str">
        <f t="shared" si="28"/>
        <v/>
      </c>
    </row>
    <row r="864" spans="24:25" x14ac:dyDescent="0.35">
      <c r="X864" s="1" t="str">
        <f t="shared" si="27"/>
        <v/>
      </c>
      <c r="Y864" s="4" t="str">
        <f t="shared" si="28"/>
        <v/>
      </c>
    </row>
    <row r="865" spans="24:25" x14ac:dyDescent="0.35">
      <c r="X865" s="1" t="str">
        <f t="shared" si="27"/>
        <v/>
      </c>
      <c r="Y865" s="4" t="str">
        <f t="shared" si="28"/>
        <v/>
      </c>
    </row>
    <row r="866" spans="24:25" x14ac:dyDescent="0.35">
      <c r="X866" s="1" t="str">
        <f t="shared" si="27"/>
        <v/>
      </c>
      <c r="Y866" s="4" t="str">
        <f t="shared" si="28"/>
        <v/>
      </c>
    </row>
    <row r="867" spans="24:25" x14ac:dyDescent="0.35">
      <c r="X867" s="1" t="str">
        <f t="shared" si="27"/>
        <v/>
      </c>
      <c r="Y867" s="4" t="str">
        <f t="shared" si="28"/>
        <v/>
      </c>
    </row>
    <row r="868" spans="24:25" x14ac:dyDescent="0.35">
      <c r="X868" s="1" t="str">
        <f t="shared" si="27"/>
        <v/>
      </c>
      <c r="Y868" s="4" t="str">
        <f t="shared" si="28"/>
        <v/>
      </c>
    </row>
    <row r="869" spans="24:25" x14ac:dyDescent="0.35">
      <c r="X869" s="1" t="str">
        <f t="shared" si="27"/>
        <v/>
      </c>
      <c r="Y869" s="4" t="str">
        <f t="shared" si="28"/>
        <v/>
      </c>
    </row>
    <row r="870" spans="24:25" x14ac:dyDescent="0.35">
      <c r="X870" s="1" t="str">
        <f t="shared" si="27"/>
        <v/>
      </c>
      <c r="Y870" s="4" t="str">
        <f t="shared" si="28"/>
        <v/>
      </c>
    </row>
    <row r="871" spans="24:25" x14ac:dyDescent="0.35">
      <c r="X871" s="1" t="str">
        <f t="shared" si="27"/>
        <v/>
      </c>
      <c r="Y871" s="4" t="str">
        <f t="shared" si="28"/>
        <v/>
      </c>
    </row>
    <row r="872" spans="24:25" x14ac:dyDescent="0.35">
      <c r="X872" s="1" t="str">
        <f t="shared" si="27"/>
        <v/>
      </c>
      <c r="Y872" s="4" t="str">
        <f t="shared" si="28"/>
        <v/>
      </c>
    </row>
    <row r="873" spans="24:25" x14ac:dyDescent="0.35">
      <c r="X873" s="1" t="str">
        <f t="shared" si="27"/>
        <v/>
      </c>
      <c r="Y873" s="4" t="str">
        <f t="shared" si="28"/>
        <v/>
      </c>
    </row>
    <row r="874" spans="24:25" x14ac:dyDescent="0.35">
      <c r="X874" s="1" t="str">
        <f t="shared" si="27"/>
        <v/>
      </c>
      <c r="Y874" s="4" t="str">
        <f t="shared" si="28"/>
        <v/>
      </c>
    </row>
    <row r="875" spans="24:25" x14ac:dyDescent="0.35">
      <c r="X875" s="1" t="str">
        <f t="shared" si="27"/>
        <v/>
      </c>
      <c r="Y875" s="4" t="str">
        <f t="shared" si="28"/>
        <v/>
      </c>
    </row>
    <row r="876" spans="24:25" x14ac:dyDescent="0.35">
      <c r="X876" s="1" t="str">
        <f t="shared" si="27"/>
        <v/>
      </c>
      <c r="Y876" s="4" t="str">
        <f t="shared" si="28"/>
        <v/>
      </c>
    </row>
    <row r="877" spans="24:25" x14ac:dyDescent="0.35">
      <c r="X877" s="1" t="str">
        <f t="shared" si="27"/>
        <v/>
      </c>
      <c r="Y877" s="4" t="str">
        <f t="shared" si="28"/>
        <v/>
      </c>
    </row>
    <row r="878" spans="24:25" x14ac:dyDescent="0.35">
      <c r="X878" s="1" t="str">
        <f t="shared" si="27"/>
        <v/>
      </c>
      <c r="Y878" s="4" t="str">
        <f t="shared" si="28"/>
        <v/>
      </c>
    </row>
    <row r="879" spans="24:25" x14ac:dyDescent="0.35">
      <c r="X879" s="1" t="str">
        <f t="shared" si="27"/>
        <v/>
      </c>
      <c r="Y879" s="4" t="str">
        <f t="shared" si="28"/>
        <v/>
      </c>
    </row>
    <row r="880" spans="24:25" x14ac:dyDescent="0.35">
      <c r="X880" s="1" t="str">
        <f t="shared" si="27"/>
        <v/>
      </c>
      <c r="Y880" s="4" t="str">
        <f t="shared" si="28"/>
        <v/>
      </c>
    </row>
    <row r="881" spans="24:25" x14ac:dyDescent="0.35">
      <c r="X881" s="1" t="str">
        <f t="shared" si="27"/>
        <v/>
      </c>
      <c r="Y881" s="4" t="str">
        <f t="shared" si="28"/>
        <v/>
      </c>
    </row>
    <row r="882" spans="24:25" x14ac:dyDescent="0.35">
      <c r="X882" s="1" t="str">
        <f t="shared" si="27"/>
        <v/>
      </c>
      <c r="Y882" s="4" t="str">
        <f t="shared" si="28"/>
        <v/>
      </c>
    </row>
    <row r="883" spans="24:25" x14ac:dyDescent="0.35">
      <c r="X883" s="1" t="str">
        <f t="shared" si="27"/>
        <v/>
      </c>
      <c r="Y883" s="4" t="str">
        <f t="shared" si="28"/>
        <v/>
      </c>
    </row>
    <row r="884" spans="24:25" x14ac:dyDescent="0.35">
      <c r="X884" s="1" t="str">
        <f t="shared" si="27"/>
        <v/>
      </c>
      <c r="Y884" s="4" t="str">
        <f t="shared" si="28"/>
        <v/>
      </c>
    </row>
    <row r="885" spans="24:25" x14ac:dyDescent="0.35">
      <c r="X885" s="1" t="str">
        <f t="shared" si="27"/>
        <v/>
      </c>
      <c r="Y885" s="4" t="str">
        <f t="shared" si="28"/>
        <v/>
      </c>
    </row>
    <row r="886" spans="24:25" x14ac:dyDescent="0.35">
      <c r="X886" s="1" t="str">
        <f t="shared" si="27"/>
        <v/>
      </c>
      <c r="Y886" s="4" t="str">
        <f t="shared" si="28"/>
        <v/>
      </c>
    </row>
    <row r="887" spans="24:25" x14ac:dyDescent="0.35">
      <c r="X887" s="1" t="str">
        <f t="shared" ref="X887:X950" si="29">IF(X886&lt;$B$4,X886+1,"")</f>
        <v/>
      </c>
      <c r="Y887" s="4" t="str">
        <f t="shared" si="28"/>
        <v/>
      </c>
    </row>
    <row r="888" spans="24:25" x14ac:dyDescent="0.35">
      <c r="X888" s="1" t="str">
        <f t="shared" si="29"/>
        <v/>
      </c>
      <c r="Y888" s="4" t="str">
        <f t="shared" si="28"/>
        <v/>
      </c>
    </row>
    <row r="889" spans="24:25" x14ac:dyDescent="0.35">
      <c r="X889" s="1" t="str">
        <f t="shared" si="29"/>
        <v/>
      </c>
      <c r="Y889" s="4" t="str">
        <f t="shared" si="28"/>
        <v/>
      </c>
    </row>
    <row r="890" spans="24:25" x14ac:dyDescent="0.35">
      <c r="X890" s="1" t="str">
        <f t="shared" si="29"/>
        <v/>
      </c>
      <c r="Y890" s="4" t="str">
        <f t="shared" si="28"/>
        <v/>
      </c>
    </row>
    <row r="891" spans="24:25" x14ac:dyDescent="0.35">
      <c r="X891" s="1" t="str">
        <f t="shared" si="29"/>
        <v/>
      </c>
      <c r="Y891" s="4" t="str">
        <f t="shared" si="28"/>
        <v/>
      </c>
    </row>
    <row r="892" spans="24:25" x14ac:dyDescent="0.35">
      <c r="X892" s="1" t="str">
        <f t="shared" si="29"/>
        <v/>
      </c>
      <c r="Y892" s="4" t="str">
        <f t="shared" si="28"/>
        <v/>
      </c>
    </row>
    <row r="893" spans="24:25" x14ac:dyDescent="0.35">
      <c r="X893" s="1" t="str">
        <f t="shared" si="29"/>
        <v/>
      </c>
      <c r="Y893" s="4" t="str">
        <f t="shared" si="28"/>
        <v/>
      </c>
    </row>
    <row r="894" spans="24:25" x14ac:dyDescent="0.35">
      <c r="X894" s="1" t="str">
        <f t="shared" si="29"/>
        <v/>
      </c>
      <c r="Y894" s="4" t="str">
        <f t="shared" si="28"/>
        <v/>
      </c>
    </row>
    <row r="895" spans="24:25" x14ac:dyDescent="0.35">
      <c r="X895" s="1" t="str">
        <f t="shared" si="29"/>
        <v/>
      </c>
      <c r="Y895" s="4" t="str">
        <f t="shared" si="28"/>
        <v/>
      </c>
    </row>
    <row r="896" spans="24:25" x14ac:dyDescent="0.35">
      <c r="X896" s="1" t="str">
        <f t="shared" si="29"/>
        <v/>
      </c>
      <c r="Y896" s="4" t="str">
        <f t="shared" si="28"/>
        <v/>
      </c>
    </row>
    <row r="897" spans="24:25" x14ac:dyDescent="0.35">
      <c r="X897" s="1" t="str">
        <f t="shared" si="29"/>
        <v/>
      </c>
      <c r="Y897" s="4" t="str">
        <f t="shared" si="28"/>
        <v/>
      </c>
    </row>
    <row r="898" spans="24:25" x14ac:dyDescent="0.35">
      <c r="X898" s="1" t="str">
        <f t="shared" si="29"/>
        <v/>
      </c>
      <c r="Y898" s="4" t="str">
        <f t="shared" si="28"/>
        <v/>
      </c>
    </row>
    <row r="899" spans="24:25" x14ac:dyDescent="0.35">
      <c r="X899" s="1" t="str">
        <f t="shared" si="29"/>
        <v/>
      </c>
      <c r="Y899" s="4" t="str">
        <f t="shared" si="28"/>
        <v/>
      </c>
    </row>
    <row r="900" spans="24:25" x14ac:dyDescent="0.35">
      <c r="X900" s="1" t="str">
        <f t="shared" si="29"/>
        <v/>
      </c>
      <c r="Y900" s="4" t="str">
        <f t="shared" ref="Y900:Y963" si="30">IF(X900&lt;=$B$4,_xlfn.BINOM.DIST(X900,$B$4,$B$5,0),"")</f>
        <v/>
      </c>
    </row>
    <row r="901" spans="24:25" x14ac:dyDescent="0.35">
      <c r="X901" s="1" t="str">
        <f t="shared" si="29"/>
        <v/>
      </c>
      <c r="Y901" s="4" t="str">
        <f t="shared" si="30"/>
        <v/>
      </c>
    </row>
    <row r="902" spans="24:25" x14ac:dyDescent="0.35">
      <c r="X902" s="1" t="str">
        <f t="shared" si="29"/>
        <v/>
      </c>
      <c r="Y902" s="4" t="str">
        <f t="shared" si="30"/>
        <v/>
      </c>
    </row>
    <row r="903" spans="24:25" x14ac:dyDescent="0.35">
      <c r="X903" s="1" t="str">
        <f t="shared" si="29"/>
        <v/>
      </c>
      <c r="Y903" s="4" t="str">
        <f t="shared" si="30"/>
        <v/>
      </c>
    </row>
    <row r="904" spans="24:25" x14ac:dyDescent="0.35">
      <c r="X904" s="1" t="str">
        <f t="shared" si="29"/>
        <v/>
      </c>
      <c r="Y904" s="4" t="str">
        <f t="shared" si="30"/>
        <v/>
      </c>
    </row>
    <row r="905" spans="24:25" x14ac:dyDescent="0.35">
      <c r="X905" s="1" t="str">
        <f t="shared" si="29"/>
        <v/>
      </c>
      <c r="Y905" s="4" t="str">
        <f t="shared" si="30"/>
        <v/>
      </c>
    </row>
    <row r="906" spans="24:25" x14ac:dyDescent="0.35">
      <c r="X906" s="1" t="str">
        <f t="shared" si="29"/>
        <v/>
      </c>
      <c r="Y906" s="4" t="str">
        <f t="shared" si="30"/>
        <v/>
      </c>
    </row>
    <row r="907" spans="24:25" x14ac:dyDescent="0.35">
      <c r="X907" s="1" t="str">
        <f t="shared" si="29"/>
        <v/>
      </c>
      <c r="Y907" s="4" t="str">
        <f t="shared" si="30"/>
        <v/>
      </c>
    </row>
    <row r="908" spans="24:25" x14ac:dyDescent="0.35">
      <c r="X908" s="1" t="str">
        <f t="shared" si="29"/>
        <v/>
      </c>
      <c r="Y908" s="4" t="str">
        <f t="shared" si="30"/>
        <v/>
      </c>
    </row>
    <row r="909" spans="24:25" x14ac:dyDescent="0.35">
      <c r="X909" s="1" t="str">
        <f t="shared" si="29"/>
        <v/>
      </c>
      <c r="Y909" s="4" t="str">
        <f t="shared" si="30"/>
        <v/>
      </c>
    </row>
    <row r="910" spans="24:25" x14ac:dyDescent="0.35">
      <c r="X910" s="1" t="str">
        <f t="shared" si="29"/>
        <v/>
      </c>
      <c r="Y910" s="4" t="str">
        <f t="shared" si="30"/>
        <v/>
      </c>
    </row>
    <row r="911" spans="24:25" x14ac:dyDescent="0.35">
      <c r="X911" s="1" t="str">
        <f t="shared" si="29"/>
        <v/>
      </c>
      <c r="Y911" s="4" t="str">
        <f t="shared" si="30"/>
        <v/>
      </c>
    </row>
    <row r="912" spans="24:25" x14ac:dyDescent="0.35">
      <c r="X912" s="1" t="str">
        <f t="shared" si="29"/>
        <v/>
      </c>
      <c r="Y912" s="4" t="str">
        <f t="shared" si="30"/>
        <v/>
      </c>
    </row>
    <row r="913" spans="24:25" x14ac:dyDescent="0.35">
      <c r="X913" s="1" t="str">
        <f t="shared" si="29"/>
        <v/>
      </c>
      <c r="Y913" s="4" t="str">
        <f t="shared" si="30"/>
        <v/>
      </c>
    </row>
    <row r="914" spans="24:25" x14ac:dyDescent="0.35">
      <c r="X914" s="1" t="str">
        <f t="shared" si="29"/>
        <v/>
      </c>
      <c r="Y914" s="4" t="str">
        <f t="shared" si="30"/>
        <v/>
      </c>
    </row>
    <row r="915" spans="24:25" x14ac:dyDescent="0.35">
      <c r="X915" s="1" t="str">
        <f t="shared" si="29"/>
        <v/>
      </c>
      <c r="Y915" s="4" t="str">
        <f t="shared" si="30"/>
        <v/>
      </c>
    </row>
    <row r="916" spans="24:25" x14ac:dyDescent="0.35">
      <c r="X916" s="1" t="str">
        <f t="shared" si="29"/>
        <v/>
      </c>
      <c r="Y916" s="4" t="str">
        <f t="shared" si="30"/>
        <v/>
      </c>
    </row>
    <row r="917" spans="24:25" x14ac:dyDescent="0.35">
      <c r="X917" s="1" t="str">
        <f t="shared" si="29"/>
        <v/>
      </c>
      <c r="Y917" s="4" t="str">
        <f t="shared" si="30"/>
        <v/>
      </c>
    </row>
    <row r="918" spans="24:25" x14ac:dyDescent="0.35">
      <c r="X918" s="1" t="str">
        <f t="shared" si="29"/>
        <v/>
      </c>
      <c r="Y918" s="4" t="str">
        <f t="shared" si="30"/>
        <v/>
      </c>
    </row>
    <row r="919" spans="24:25" x14ac:dyDescent="0.35">
      <c r="X919" s="1" t="str">
        <f t="shared" si="29"/>
        <v/>
      </c>
      <c r="Y919" s="4" t="str">
        <f t="shared" si="30"/>
        <v/>
      </c>
    </row>
    <row r="920" spans="24:25" x14ac:dyDescent="0.35">
      <c r="X920" s="1" t="str">
        <f t="shared" si="29"/>
        <v/>
      </c>
      <c r="Y920" s="4" t="str">
        <f t="shared" si="30"/>
        <v/>
      </c>
    </row>
    <row r="921" spans="24:25" x14ac:dyDescent="0.35">
      <c r="X921" s="1" t="str">
        <f t="shared" si="29"/>
        <v/>
      </c>
      <c r="Y921" s="4" t="str">
        <f t="shared" si="30"/>
        <v/>
      </c>
    </row>
    <row r="922" spans="24:25" x14ac:dyDescent="0.35">
      <c r="X922" s="1" t="str">
        <f t="shared" si="29"/>
        <v/>
      </c>
      <c r="Y922" s="4" t="str">
        <f t="shared" si="30"/>
        <v/>
      </c>
    </row>
    <row r="923" spans="24:25" x14ac:dyDescent="0.35">
      <c r="X923" s="1" t="str">
        <f t="shared" si="29"/>
        <v/>
      </c>
      <c r="Y923" s="4" t="str">
        <f t="shared" si="30"/>
        <v/>
      </c>
    </row>
    <row r="924" spans="24:25" x14ac:dyDescent="0.35">
      <c r="X924" s="1" t="str">
        <f t="shared" si="29"/>
        <v/>
      </c>
      <c r="Y924" s="4" t="str">
        <f t="shared" si="30"/>
        <v/>
      </c>
    </row>
    <row r="925" spans="24:25" x14ac:dyDescent="0.35">
      <c r="X925" s="1" t="str">
        <f t="shared" si="29"/>
        <v/>
      </c>
      <c r="Y925" s="4" t="str">
        <f t="shared" si="30"/>
        <v/>
      </c>
    </row>
    <row r="926" spans="24:25" x14ac:dyDescent="0.35">
      <c r="X926" s="1" t="str">
        <f t="shared" si="29"/>
        <v/>
      </c>
      <c r="Y926" s="4" t="str">
        <f t="shared" si="30"/>
        <v/>
      </c>
    </row>
    <row r="927" spans="24:25" x14ac:dyDescent="0.35">
      <c r="X927" s="1" t="str">
        <f t="shared" si="29"/>
        <v/>
      </c>
      <c r="Y927" s="4" t="str">
        <f t="shared" si="30"/>
        <v/>
      </c>
    </row>
    <row r="928" spans="24:25" x14ac:dyDescent="0.35">
      <c r="X928" s="1" t="str">
        <f t="shared" si="29"/>
        <v/>
      </c>
      <c r="Y928" s="4" t="str">
        <f t="shared" si="30"/>
        <v/>
      </c>
    </row>
    <row r="929" spans="24:25" x14ac:dyDescent="0.35">
      <c r="X929" s="1" t="str">
        <f t="shared" si="29"/>
        <v/>
      </c>
      <c r="Y929" s="4" t="str">
        <f t="shared" si="30"/>
        <v/>
      </c>
    </row>
    <row r="930" spans="24:25" x14ac:dyDescent="0.35">
      <c r="X930" s="1" t="str">
        <f t="shared" si="29"/>
        <v/>
      </c>
      <c r="Y930" s="4" t="str">
        <f t="shared" si="30"/>
        <v/>
      </c>
    </row>
    <row r="931" spans="24:25" x14ac:dyDescent="0.35">
      <c r="X931" s="1" t="str">
        <f t="shared" si="29"/>
        <v/>
      </c>
      <c r="Y931" s="4" t="str">
        <f t="shared" si="30"/>
        <v/>
      </c>
    </row>
    <row r="932" spans="24:25" x14ac:dyDescent="0.35">
      <c r="X932" s="1" t="str">
        <f t="shared" si="29"/>
        <v/>
      </c>
      <c r="Y932" s="4" t="str">
        <f t="shared" si="30"/>
        <v/>
      </c>
    </row>
    <row r="933" spans="24:25" x14ac:dyDescent="0.35">
      <c r="X933" s="1" t="str">
        <f t="shared" si="29"/>
        <v/>
      </c>
      <c r="Y933" s="4" t="str">
        <f t="shared" si="30"/>
        <v/>
      </c>
    </row>
    <row r="934" spans="24:25" x14ac:dyDescent="0.35">
      <c r="X934" s="1" t="str">
        <f t="shared" si="29"/>
        <v/>
      </c>
      <c r="Y934" s="4" t="str">
        <f t="shared" si="30"/>
        <v/>
      </c>
    </row>
    <row r="935" spans="24:25" x14ac:dyDescent="0.35">
      <c r="X935" s="1" t="str">
        <f t="shared" si="29"/>
        <v/>
      </c>
      <c r="Y935" s="4" t="str">
        <f t="shared" si="30"/>
        <v/>
      </c>
    </row>
    <row r="936" spans="24:25" x14ac:dyDescent="0.35">
      <c r="X936" s="1" t="str">
        <f t="shared" si="29"/>
        <v/>
      </c>
      <c r="Y936" s="4" t="str">
        <f t="shared" si="30"/>
        <v/>
      </c>
    </row>
    <row r="937" spans="24:25" x14ac:dyDescent="0.35">
      <c r="X937" s="1" t="str">
        <f t="shared" si="29"/>
        <v/>
      </c>
      <c r="Y937" s="4" t="str">
        <f t="shared" si="30"/>
        <v/>
      </c>
    </row>
    <row r="938" spans="24:25" x14ac:dyDescent="0.35">
      <c r="X938" s="1" t="str">
        <f t="shared" si="29"/>
        <v/>
      </c>
      <c r="Y938" s="4" t="str">
        <f t="shared" si="30"/>
        <v/>
      </c>
    </row>
    <row r="939" spans="24:25" x14ac:dyDescent="0.35">
      <c r="X939" s="1" t="str">
        <f t="shared" si="29"/>
        <v/>
      </c>
      <c r="Y939" s="4" t="str">
        <f t="shared" si="30"/>
        <v/>
      </c>
    </row>
    <row r="940" spans="24:25" x14ac:dyDescent="0.35">
      <c r="X940" s="1" t="str">
        <f t="shared" si="29"/>
        <v/>
      </c>
      <c r="Y940" s="4" t="str">
        <f t="shared" si="30"/>
        <v/>
      </c>
    </row>
    <row r="941" spans="24:25" x14ac:dyDescent="0.35">
      <c r="X941" s="1" t="str">
        <f t="shared" si="29"/>
        <v/>
      </c>
      <c r="Y941" s="4" t="str">
        <f t="shared" si="30"/>
        <v/>
      </c>
    </row>
    <row r="942" spans="24:25" x14ac:dyDescent="0.35">
      <c r="X942" s="1" t="str">
        <f t="shared" si="29"/>
        <v/>
      </c>
      <c r="Y942" s="4" t="str">
        <f t="shared" si="30"/>
        <v/>
      </c>
    </row>
    <row r="943" spans="24:25" x14ac:dyDescent="0.35">
      <c r="X943" s="1" t="str">
        <f t="shared" si="29"/>
        <v/>
      </c>
      <c r="Y943" s="4" t="str">
        <f t="shared" si="30"/>
        <v/>
      </c>
    </row>
    <row r="944" spans="24:25" x14ac:dyDescent="0.35">
      <c r="X944" s="1" t="str">
        <f t="shared" si="29"/>
        <v/>
      </c>
      <c r="Y944" s="4" t="str">
        <f t="shared" si="30"/>
        <v/>
      </c>
    </row>
    <row r="945" spans="24:25" x14ac:dyDescent="0.35">
      <c r="X945" s="1" t="str">
        <f t="shared" si="29"/>
        <v/>
      </c>
      <c r="Y945" s="4" t="str">
        <f t="shared" si="30"/>
        <v/>
      </c>
    </row>
    <row r="946" spans="24:25" x14ac:dyDescent="0.35">
      <c r="X946" s="1" t="str">
        <f t="shared" si="29"/>
        <v/>
      </c>
      <c r="Y946" s="4" t="str">
        <f t="shared" si="30"/>
        <v/>
      </c>
    </row>
    <row r="947" spans="24:25" x14ac:dyDescent="0.35">
      <c r="X947" s="1" t="str">
        <f t="shared" si="29"/>
        <v/>
      </c>
      <c r="Y947" s="4" t="str">
        <f t="shared" si="30"/>
        <v/>
      </c>
    </row>
    <row r="948" spans="24:25" x14ac:dyDescent="0.35">
      <c r="X948" s="1" t="str">
        <f t="shared" si="29"/>
        <v/>
      </c>
      <c r="Y948" s="4" t="str">
        <f t="shared" si="30"/>
        <v/>
      </c>
    </row>
    <row r="949" spans="24:25" x14ac:dyDescent="0.35">
      <c r="X949" s="1" t="str">
        <f t="shared" si="29"/>
        <v/>
      </c>
      <c r="Y949" s="4" t="str">
        <f t="shared" si="30"/>
        <v/>
      </c>
    </row>
    <row r="950" spans="24:25" x14ac:dyDescent="0.35">
      <c r="X950" s="1" t="str">
        <f t="shared" si="29"/>
        <v/>
      </c>
      <c r="Y950" s="4" t="str">
        <f t="shared" si="30"/>
        <v/>
      </c>
    </row>
    <row r="951" spans="24:25" x14ac:dyDescent="0.35">
      <c r="X951" s="1" t="str">
        <f t="shared" ref="X951:X1003" si="31">IF(X950&lt;$B$4,X950+1,"")</f>
        <v/>
      </c>
      <c r="Y951" s="4" t="str">
        <f t="shared" si="30"/>
        <v/>
      </c>
    </row>
    <row r="952" spans="24:25" x14ac:dyDescent="0.35">
      <c r="X952" s="1" t="str">
        <f t="shared" si="31"/>
        <v/>
      </c>
      <c r="Y952" s="4" t="str">
        <f t="shared" si="30"/>
        <v/>
      </c>
    </row>
    <row r="953" spans="24:25" x14ac:dyDescent="0.35">
      <c r="X953" s="1" t="str">
        <f t="shared" si="31"/>
        <v/>
      </c>
      <c r="Y953" s="4" t="str">
        <f t="shared" si="30"/>
        <v/>
      </c>
    </row>
    <row r="954" spans="24:25" x14ac:dyDescent="0.35">
      <c r="X954" s="1" t="str">
        <f t="shared" si="31"/>
        <v/>
      </c>
      <c r="Y954" s="4" t="str">
        <f t="shared" si="30"/>
        <v/>
      </c>
    </row>
    <row r="955" spans="24:25" x14ac:dyDescent="0.35">
      <c r="X955" s="1" t="str">
        <f t="shared" si="31"/>
        <v/>
      </c>
      <c r="Y955" s="4" t="str">
        <f t="shared" si="30"/>
        <v/>
      </c>
    </row>
    <row r="956" spans="24:25" x14ac:dyDescent="0.35">
      <c r="X956" s="1" t="str">
        <f t="shared" si="31"/>
        <v/>
      </c>
      <c r="Y956" s="4" t="str">
        <f t="shared" si="30"/>
        <v/>
      </c>
    </row>
    <row r="957" spans="24:25" x14ac:dyDescent="0.35">
      <c r="X957" s="1" t="str">
        <f t="shared" si="31"/>
        <v/>
      </c>
      <c r="Y957" s="4" t="str">
        <f t="shared" si="30"/>
        <v/>
      </c>
    </row>
    <row r="958" spans="24:25" x14ac:dyDescent="0.35">
      <c r="X958" s="1" t="str">
        <f t="shared" si="31"/>
        <v/>
      </c>
      <c r="Y958" s="4" t="str">
        <f t="shared" si="30"/>
        <v/>
      </c>
    </row>
    <row r="959" spans="24:25" x14ac:dyDescent="0.35">
      <c r="X959" s="1" t="str">
        <f t="shared" si="31"/>
        <v/>
      </c>
      <c r="Y959" s="4" t="str">
        <f t="shared" si="30"/>
        <v/>
      </c>
    </row>
    <row r="960" spans="24:25" x14ac:dyDescent="0.35">
      <c r="X960" s="1" t="str">
        <f t="shared" si="31"/>
        <v/>
      </c>
      <c r="Y960" s="4" t="str">
        <f t="shared" si="30"/>
        <v/>
      </c>
    </row>
    <row r="961" spans="24:25" x14ac:dyDescent="0.35">
      <c r="X961" s="1" t="str">
        <f t="shared" si="31"/>
        <v/>
      </c>
      <c r="Y961" s="4" t="str">
        <f t="shared" si="30"/>
        <v/>
      </c>
    </row>
    <row r="962" spans="24:25" x14ac:dyDescent="0.35">
      <c r="X962" s="1" t="str">
        <f t="shared" si="31"/>
        <v/>
      </c>
      <c r="Y962" s="4" t="str">
        <f t="shared" si="30"/>
        <v/>
      </c>
    </row>
    <row r="963" spans="24:25" x14ac:dyDescent="0.35">
      <c r="X963" s="1" t="str">
        <f t="shared" si="31"/>
        <v/>
      </c>
      <c r="Y963" s="4" t="str">
        <f t="shared" si="30"/>
        <v/>
      </c>
    </row>
    <row r="964" spans="24:25" x14ac:dyDescent="0.35">
      <c r="X964" s="1" t="str">
        <f t="shared" si="31"/>
        <v/>
      </c>
      <c r="Y964" s="4" t="str">
        <f t="shared" ref="Y964:Y1003" si="32">IF(X964&lt;=$B$4,_xlfn.BINOM.DIST(X964,$B$4,$B$5,0),"")</f>
        <v/>
      </c>
    </row>
    <row r="965" spans="24:25" x14ac:dyDescent="0.35">
      <c r="X965" s="1" t="str">
        <f t="shared" si="31"/>
        <v/>
      </c>
      <c r="Y965" s="4" t="str">
        <f t="shared" si="32"/>
        <v/>
      </c>
    </row>
    <row r="966" spans="24:25" x14ac:dyDescent="0.35">
      <c r="X966" s="1" t="str">
        <f t="shared" si="31"/>
        <v/>
      </c>
      <c r="Y966" s="4" t="str">
        <f t="shared" si="32"/>
        <v/>
      </c>
    </row>
    <row r="967" spans="24:25" x14ac:dyDescent="0.35">
      <c r="X967" s="1" t="str">
        <f t="shared" si="31"/>
        <v/>
      </c>
      <c r="Y967" s="4" t="str">
        <f t="shared" si="32"/>
        <v/>
      </c>
    </row>
    <row r="968" spans="24:25" x14ac:dyDescent="0.35">
      <c r="X968" s="1" t="str">
        <f t="shared" si="31"/>
        <v/>
      </c>
      <c r="Y968" s="4" t="str">
        <f t="shared" si="32"/>
        <v/>
      </c>
    </row>
    <row r="969" spans="24:25" x14ac:dyDescent="0.35">
      <c r="X969" s="1" t="str">
        <f t="shared" si="31"/>
        <v/>
      </c>
      <c r="Y969" s="4" t="str">
        <f t="shared" si="32"/>
        <v/>
      </c>
    </row>
    <row r="970" spans="24:25" x14ac:dyDescent="0.35">
      <c r="X970" s="1" t="str">
        <f t="shared" si="31"/>
        <v/>
      </c>
      <c r="Y970" s="4" t="str">
        <f t="shared" si="32"/>
        <v/>
      </c>
    </row>
    <row r="971" spans="24:25" x14ac:dyDescent="0.35">
      <c r="X971" s="1" t="str">
        <f t="shared" si="31"/>
        <v/>
      </c>
      <c r="Y971" s="4" t="str">
        <f t="shared" si="32"/>
        <v/>
      </c>
    </row>
    <row r="972" spans="24:25" x14ac:dyDescent="0.35">
      <c r="X972" s="1" t="str">
        <f t="shared" si="31"/>
        <v/>
      </c>
      <c r="Y972" s="4" t="str">
        <f t="shared" si="32"/>
        <v/>
      </c>
    </row>
    <row r="973" spans="24:25" x14ac:dyDescent="0.35">
      <c r="X973" s="1" t="str">
        <f t="shared" si="31"/>
        <v/>
      </c>
      <c r="Y973" s="4" t="str">
        <f t="shared" si="32"/>
        <v/>
      </c>
    </row>
    <row r="974" spans="24:25" x14ac:dyDescent="0.35">
      <c r="X974" s="1" t="str">
        <f t="shared" si="31"/>
        <v/>
      </c>
      <c r="Y974" s="4" t="str">
        <f t="shared" si="32"/>
        <v/>
      </c>
    </row>
    <row r="975" spans="24:25" x14ac:dyDescent="0.35">
      <c r="X975" s="1" t="str">
        <f t="shared" si="31"/>
        <v/>
      </c>
      <c r="Y975" s="4" t="str">
        <f t="shared" si="32"/>
        <v/>
      </c>
    </row>
    <row r="976" spans="24:25" x14ac:dyDescent="0.35">
      <c r="X976" s="1" t="str">
        <f t="shared" si="31"/>
        <v/>
      </c>
      <c r="Y976" s="4" t="str">
        <f t="shared" si="32"/>
        <v/>
      </c>
    </row>
    <row r="977" spans="24:25" x14ac:dyDescent="0.35">
      <c r="X977" s="1" t="str">
        <f t="shared" si="31"/>
        <v/>
      </c>
      <c r="Y977" s="4" t="str">
        <f t="shared" si="32"/>
        <v/>
      </c>
    </row>
    <row r="978" spans="24:25" x14ac:dyDescent="0.35">
      <c r="X978" s="1" t="str">
        <f t="shared" si="31"/>
        <v/>
      </c>
      <c r="Y978" s="4" t="str">
        <f t="shared" si="32"/>
        <v/>
      </c>
    </row>
    <row r="979" spans="24:25" x14ac:dyDescent="0.35">
      <c r="X979" s="1" t="str">
        <f t="shared" si="31"/>
        <v/>
      </c>
      <c r="Y979" s="4" t="str">
        <f t="shared" si="32"/>
        <v/>
      </c>
    </row>
    <row r="980" spans="24:25" x14ac:dyDescent="0.35">
      <c r="X980" s="1" t="str">
        <f t="shared" si="31"/>
        <v/>
      </c>
      <c r="Y980" s="4" t="str">
        <f t="shared" si="32"/>
        <v/>
      </c>
    </row>
    <row r="981" spans="24:25" x14ac:dyDescent="0.35">
      <c r="X981" s="1" t="str">
        <f t="shared" si="31"/>
        <v/>
      </c>
      <c r="Y981" s="4" t="str">
        <f t="shared" si="32"/>
        <v/>
      </c>
    </row>
    <row r="982" spans="24:25" x14ac:dyDescent="0.35">
      <c r="X982" s="1" t="str">
        <f t="shared" si="31"/>
        <v/>
      </c>
      <c r="Y982" s="4" t="str">
        <f t="shared" si="32"/>
        <v/>
      </c>
    </row>
    <row r="983" spans="24:25" x14ac:dyDescent="0.35">
      <c r="X983" s="1" t="str">
        <f t="shared" si="31"/>
        <v/>
      </c>
      <c r="Y983" s="4" t="str">
        <f t="shared" si="32"/>
        <v/>
      </c>
    </row>
    <row r="984" spans="24:25" x14ac:dyDescent="0.35">
      <c r="X984" s="1" t="str">
        <f t="shared" si="31"/>
        <v/>
      </c>
      <c r="Y984" s="4" t="str">
        <f t="shared" si="32"/>
        <v/>
      </c>
    </row>
    <row r="985" spans="24:25" x14ac:dyDescent="0.35">
      <c r="X985" s="1" t="str">
        <f t="shared" si="31"/>
        <v/>
      </c>
      <c r="Y985" s="4" t="str">
        <f t="shared" si="32"/>
        <v/>
      </c>
    </row>
    <row r="986" spans="24:25" x14ac:dyDescent="0.35">
      <c r="X986" s="1" t="str">
        <f t="shared" si="31"/>
        <v/>
      </c>
      <c r="Y986" s="4" t="str">
        <f t="shared" si="32"/>
        <v/>
      </c>
    </row>
    <row r="987" spans="24:25" x14ac:dyDescent="0.35">
      <c r="X987" s="1" t="str">
        <f t="shared" si="31"/>
        <v/>
      </c>
      <c r="Y987" s="4" t="str">
        <f t="shared" si="32"/>
        <v/>
      </c>
    </row>
    <row r="988" spans="24:25" x14ac:dyDescent="0.35">
      <c r="X988" s="1" t="str">
        <f t="shared" si="31"/>
        <v/>
      </c>
      <c r="Y988" s="4" t="str">
        <f t="shared" si="32"/>
        <v/>
      </c>
    </row>
    <row r="989" spans="24:25" x14ac:dyDescent="0.35">
      <c r="X989" s="1" t="str">
        <f t="shared" si="31"/>
        <v/>
      </c>
      <c r="Y989" s="4" t="str">
        <f t="shared" si="32"/>
        <v/>
      </c>
    </row>
    <row r="990" spans="24:25" x14ac:dyDescent="0.35">
      <c r="X990" s="1" t="str">
        <f t="shared" si="31"/>
        <v/>
      </c>
      <c r="Y990" s="4" t="str">
        <f t="shared" si="32"/>
        <v/>
      </c>
    </row>
    <row r="991" spans="24:25" x14ac:dyDescent="0.35">
      <c r="X991" s="1" t="str">
        <f t="shared" si="31"/>
        <v/>
      </c>
      <c r="Y991" s="4" t="str">
        <f t="shared" si="32"/>
        <v/>
      </c>
    </row>
    <row r="992" spans="24:25" x14ac:dyDescent="0.35">
      <c r="X992" s="1" t="str">
        <f t="shared" si="31"/>
        <v/>
      </c>
      <c r="Y992" s="4" t="str">
        <f t="shared" si="32"/>
        <v/>
      </c>
    </row>
    <row r="993" spans="24:25" x14ac:dyDescent="0.35">
      <c r="X993" s="1" t="str">
        <f t="shared" si="31"/>
        <v/>
      </c>
      <c r="Y993" s="4" t="str">
        <f t="shared" si="32"/>
        <v/>
      </c>
    </row>
    <row r="994" spans="24:25" x14ac:dyDescent="0.35">
      <c r="X994" s="1" t="str">
        <f t="shared" si="31"/>
        <v/>
      </c>
      <c r="Y994" s="4" t="str">
        <f t="shared" si="32"/>
        <v/>
      </c>
    </row>
    <row r="995" spans="24:25" x14ac:dyDescent="0.35">
      <c r="X995" s="1" t="str">
        <f t="shared" si="31"/>
        <v/>
      </c>
      <c r="Y995" s="4" t="str">
        <f t="shared" si="32"/>
        <v/>
      </c>
    </row>
    <row r="996" spans="24:25" x14ac:dyDescent="0.35">
      <c r="X996" s="1" t="str">
        <f t="shared" si="31"/>
        <v/>
      </c>
      <c r="Y996" s="4" t="str">
        <f t="shared" si="32"/>
        <v/>
      </c>
    </row>
    <row r="997" spans="24:25" x14ac:dyDescent="0.35">
      <c r="X997" s="1" t="str">
        <f t="shared" si="31"/>
        <v/>
      </c>
      <c r="Y997" s="4" t="str">
        <f t="shared" si="32"/>
        <v/>
      </c>
    </row>
    <row r="998" spans="24:25" x14ac:dyDescent="0.35">
      <c r="X998" s="1" t="str">
        <f t="shared" si="31"/>
        <v/>
      </c>
      <c r="Y998" s="4" t="str">
        <f t="shared" si="32"/>
        <v/>
      </c>
    </row>
    <row r="999" spans="24:25" x14ac:dyDescent="0.35">
      <c r="X999" s="1" t="str">
        <f t="shared" si="31"/>
        <v/>
      </c>
      <c r="Y999" s="4" t="str">
        <f t="shared" si="32"/>
        <v/>
      </c>
    </row>
    <row r="1000" spans="24:25" x14ac:dyDescent="0.35">
      <c r="X1000" s="1" t="str">
        <f t="shared" si="31"/>
        <v/>
      </c>
      <c r="Y1000" s="4" t="str">
        <f t="shared" si="32"/>
        <v/>
      </c>
    </row>
    <row r="1001" spans="24:25" x14ac:dyDescent="0.35">
      <c r="X1001" s="1" t="str">
        <f t="shared" si="31"/>
        <v/>
      </c>
      <c r="Y1001" s="4" t="str">
        <f t="shared" si="32"/>
        <v/>
      </c>
    </row>
    <row r="1002" spans="24:25" x14ac:dyDescent="0.35">
      <c r="X1002" s="1" t="str">
        <f t="shared" si="31"/>
        <v/>
      </c>
      <c r="Y1002" s="4" t="str">
        <f t="shared" si="32"/>
        <v/>
      </c>
    </row>
    <row r="1003" spans="24:25" x14ac:dyDescent="0.35">
      <c r="X1003" s="1" t="str">
        <f t="shared" si="31"/>
        <v/>
      </c>
      <c r="Y1003" s="4" t="str">
        <f t="shared" si="32"/>
        <v/>
      </c>
    </row>
  </sheetData>
  <mergeCells count="3">
    <mergeCell ref="A1:C1"/>
    <mergeCell ref="A3:B3"/>
    <mergeCell ref="D3:E3"/>
  </mergeCells>
  <phoneticPr fontId="5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zoomScale="125" workbookViewId="0">
      <selection sqref="A1:B1"/>
    </sheetView>
  </sheetViews>
  <sheetFormatPr defaultColWidth="8.5546875" defaultRowHeight="15" x14ac:dyDescent="0.35"/>
  <cols>
    <col min="1" max="1" width="16.21875" customWidth="1"/>
    <col min="2" max="2" width="9.21875" style="1" customWidth="1"/>
    <col min="3" max="3" width="3.77734375" customWidth="1"/>
    <col min="4" max="4" width="12.44140625" style="10" customWidth="1"/>
    <col min="5" max="5" width="10.77734375" customWidth="1"/>
    <col min="6" max="6" width="3.77734375" customWidth="1"/>
    <col min="7" max="7" width="13.21875" style="10" customWidth="1"/>
    <col min="8" max="8" width="10.21875" customWidth="1"/>
    <col min="9" max="9" width="9.21875" style="1" customWidth="1"/>
    <col min="10" max="23" width="8.5546875" customWidth="1"/>
    <col min="24" max="24" width="9.21875" style="1" customWidth="1"/>
    <col min="25" max="25" width="17" style="15" bestFit="1" customWidth="1"/>
    <col min="26" max="26" width="8.5546875" style="13" customWidth="1"/>
  </cols>
  <sheetData>
    <row r="1" spans="1:25" ht="15.6" thickBot="1" x14ac:dyDescent="0.4">
      <c r="A1" s="48" t="s">
        <v>43</v>
      </c>
      <c r="B1" s="48"/>
      <c r="C1" s="41"/>
      <c r="D1" s="41"/>
      <c r="E1" s="23"/>
      <c r="F1" s="23"/>
      <c r="G1" s="24"/>
      <c r="H1" s="23"/>
      <c r="I1"/>
      <c r="W1" s="1"/>
      <c r="X1" s="3" t="s">
        <v>11</v>
      </c>
      <c r="Y1" s="14" t="s">
        <v>3</v>
      </c>
    </row>
    <row r="2" spans="1:25" ht="10.050000000000001" customHeight="1" x14ac:dyDescent="0.35">
      <c r="A2" s="23"/>
      <c r="B2" s="24"/>
      <c r="C2" s="23"/>
      <c r="D2" s="23"/>
      <c r="E2" s="23"/>
      <c r="F2" s="23"/>
      <c r="G2" s="23"/>
      <c r="H2" s="23"/>
      <c r="X2" s="1">
        <v>0</v>
      </c>
      <c r="Y2" s="15" t="s">
        <v>1</v>
      </c>
    </row>
    <row r="3" spans="1:25" x14ac:dyDescent="0.35">
      <c r="A3" s="46" t="s">
        <v>15</v>
      </c>
      <c r="B3" s="46"/>
      <c r="C3" s="43"/>
      <c r="D3" s="46" t="s">
        <v>50</v>
      </c>
      <c r="E3" s="46"/>
      <c r="F3" s="23"/>
      <c r="G3" s="46" t="s">
        <v>51</v>
      </c>
      <c r="H3" s="46"/>
      <c r="I3"/>
      <c r="X3" s="1">
        <v>0.1</v>
      </c>
      <c r="Y3" s="15">
        <f>_xlfn.F.DIST(X3,B$4,B$5,1)-_xlfn.F.DIST(X2,B$4,B$5,1)</f>
        <v>5.7840451049214862E-3</v>
      </c>
    </row>
    <row r="4" spans="1:25" x14ac:dyDescent="0.35">
      <c r="A4" s="24" t="s">
        <v>44</v>
      </c>
      <c r="B4" s="27">
        <v>6</v>
      </c>
      <c r="C4" s="24"/>
      <c r="D4" s="24" t="s">
        <v>16</v>
      </c>
      <c r="E4" s="27">
        <v>0.25</v>
      </c>
      <c r="F4" s="24"/>
      <c r="G4" s="24" t="s">
        <v>48</v>
      </c>
      <c r="H4" s="32">
        <v>0.05</v>
      </c>
      <c r="I4"/>
      <c r="X4" s="1">
        <v>0.2</v>
      </c>
      <c r="Y4" s="15">
        <f t="shared" ref="Y4:Y67" si="0">_xlfn.F.DIST(X4,B$4,B$5,1)-_xlfn.F.DIST(X3,B$4,B$5,1)</f>
        <v>2.688295904297135E-2</v>
      </c>
    </row>
    <row r="5" spans="1:25" x14ac:dyDescent="0.35">
      <c r="A5" s="24" t="s">
        <v>45</v>
      </c>
      <c r="B5" s="27">
        <v>8</v>
      </c>
      <c r="C5" s="24"/>
      <c r="D5" s="24" t="s">
        <v>17</v>
      </c>
      <c r="E5" s="27">
        <v>1.5</v>
      </c>
      <c r="F5" s="24"/>
      <c r="G5" s="24" t="s">
        <v>49</v>
      </c>
      <c r="H5" s="32">
        <v>0.75</v>
      </c>
      <c r="I5"/>
      <c r="X5" s="1">
        <v>0.3</v>
      </c>
      <c r="Y5" s="15">
        <f t="shared" si="0"/>
        <v>4.7187360908569925E-2</v>
      </c>
    </row>
    <row r="6" spans="1:25" x14ac:dyDescent="0.35">
      <c r="A6" s="24"/>
      <c r="B6" s="24"/>
      <c r="C6" s="24"/>
      <c r="D6" s="24"/>
      <c r="E6" s="24" t="s">
        <v>1</v>
      </c>
      <c r="F6" s="24"/>
      <c r="G6" s="24"/>
      <c r="H6" s="24"/>
      <c r="I6"/>
      <c r="X6" s="1">
        <v>0.4</v>
      </c>
      <c r="Y6" s="15">
        <f t="shared" si="0"/>
        <v>6.0364359156573288E-2</v>
      </c>
    </row>
    <row r="7" spans="1:25" x14ac:dyDescent="0.35">
      <c r="A7" s="24"/>
      <c r="B7" s="24"/>
      <c r="C7" s="24"/>
      <c r="D7" s="24" t="s">
        <v>46</v>
      </c>
      <c r="E7" s="29">
        <f>_xlfn.F.DIST(E4,B4,B5,1)</f>
        <v>5.4137300564102583E-2</v>
      </c>
      <c r="F7" s="42"/>
      <c r="G7" s="24" t="s">
        <v>21</v>
      </c>
      <c r="H7" s="39">
        <f>_xlfn.F.INV(H4,B4,B5)</f>
        <v>0.24114956020759237</v>
      </c>
      <c r="I7"/>
      <c r="X7" s="1">
        <v>0.5</v>
      </c>
      <c r="Y7" s="15">
        <f t="shared" si="0"/>
        <v>6.6736046184370623E-2</v>
      </c>
    </row>
    <row r="8" spans="1:25" x14ac:dyDescent="0.35">
      <c r="A8" s="42" t="s">
        <v>18</v>
      </c>
      <c r="B8" s="40">
        <f>B5/(B5-2)</f>
        <v>1.3333333333333333</v>
      </c>
      <c r="C8" s="24"/>
      <c r="D8" s="24" t="s">
        <v>47</v>
      </c>
      <c r="E8" s="29">
        <f>_xlfn.F.DIST.RT(E5,B4,B5)</f>
        <v>0.29034638906676957</v>
      </c>
      <c r="F8" s="24"/>
      <c r="G8" s="24" t="s">
        <v>22</v>
      </c>
      <c r="H8" s="39">
        <f>_xlfn.F.INV.RT(H5,B4,B5)</f>
        <v>0.56307502348860916</v>
      </c>
      <c r="I8"/>
      <c r="X8" s="1">
        <v>0.6</v>
      </c>
      <c r="Y8" s="15">
        <f t="shared" si="0"/>
        <v>6.8124089531826026E-2</v>
      </c>
    </row>
    <row r="9" spans="1:25" ht="15.6" x14ac:dyDescent="0.35">
      <c r="A9" s="42" t="s">
        <v>19</v>
      </c>
      <c r="B9" s="40">
        <f>2*B5^2*(B4+B5-2)/(B4*(B5-2)^2*(B5-4))</f>
        <v>1.7777777777777777</v>
      </c>
      <c r="C9" s="24"/>
      <c r="D9" s="24" t="s">
        <v>64</v>
      </c>
      <c r="E9" s="29">
        <f>1-E8-E7</f>
        <v>0.65551631036912783</v>
      </c>
      <c r="F9" s="24"/>
      <c r="G9" s="24"/>
      <c r="H9" s="24"/>
      <c r="I9"/>
      <c r="X9" s="1">
        <v>0.7</v>
      </c>
      <c r="Y9" s="15">
        <f t="shared" si="0"/>
        <v>6.6292385507863261E-2</v>
      </c>
    </row>
    <row r="10" spans="1:25" x14ac:dyDescent="0.35">
      <c r="A10" s="1"/>
      <c r="C10" s="1"/>
      <c r="D10" s="11"/>
      <c r="E10" s="1" t="s">
        <v>1</v>
      </c>
      <c r="F10" s="1"/>
      <c r="G10" s="11"/>
      <c r="H10" s="1"/>
      <c r="I10"/>
      <c r="X10" s="1">
        <v>0.8</v>
      </c>
      <c r="Y10" s="15">
        <f t="shared" si="0"/>
        <v>6.2582306808997845E-2</v>
      </c>
    </row>
    <row r="11" spans="1:25" x14ac:dyDescent="0.35">
      <c r="E11" s="1" t="s">
        <v>1</v>
      </c>
      <c r="G11" s="11"/>
      <c r="I11"/>
      <c r="X11" s="1">
        <v>0.9</v>
      </c>
      <c r="Y11" s="15">
        <f t="shared" si="0"/>
        <v>5.7916107228293379E-2</v>
      </c>
    </row>
    <row r="12" spans="1:25" x14ac:dyDescent="0.35">
      <c r="E12" s="1"/>
      <c r="G12" s="11"/>
      <c r="I12"/>
      <c r="X12" s="1">
        <v>1</v>
      </c>
      <c r="Y12" s="15">
        <f t="shared" si="0"/>
        <v>5.2890346985506209E-2</v>
      </c>
    </row>
    <row r="13" spans="1:25" x14ac:dyDescent="0.35">
      <c r="E13" s="1"/>
      <c r="G13" s="11"/>
      <c r="I13"/>
      <c r="X13" s="1">
        <v>1.1000000000000001</v>
      </c>
      <c r="Y13" s="15">
        <f t="shared" si="0"/>
        <v>4.7871649160425189E-2</v>
      </c>
    </row>
    <row r="14" spans="1:25" x14ac:dyDescent="0.35">
      <c r="H14" s="1"/>
      <c r="I14"/>
      <c r="X14" s="1">
        <v>1.2</v>
      </c>
      <c r="Y14" s="15">
        <f t="shared" si="0"/>
        <v>4.3072401659424941E-2</v>
      </c>
    </row>
    <row r="15" spans="1:25" x14ac:dyDescent="0.35">
      <c r="H15" s="1"/>
      <c r="I15"/>
      <c r="X15" s="1">
        <v>1.3</v>
      </c>
      <c r="Y15" s="15">
        <f t="shared" si="0"/>
        <v>3.860502557817258E-2</v>
      </c>
    </row>
    <row r="16" spans="1:25" x14ac:dyDescent="0.35">
      <c r="H16" s="1"/>
      <c r="I16"/>
      <c r="X16" s="1">
        <v>1.4</v>
      </c>
      <c r="Y16" s="15">
        <f t="shared" si="0"/>
        <v>3.451901804312274E-2</v>
      </c>
    </row>
    <row r="17" spans="6:25" x14ac:dyDescent="0.35">
      <c r="H17" s="1"/>
      <c r="I17"/>
      <c r="X17" s="1">
        <v>1.5</v>
      </c>
      <c r="Y17" s="15">
        <f t="shared" si="0"/>
        <v>3.0825510032191583E-2</v>
      </c>
    </row>
    <row r="18" spans="6:25" x14ac:dyDescent="0.35">
      <c r="F18" s="1"/>
      <c r="I18"/>
      <c r="X18" s="1">
        <v>1.6</v>
      </c>
      <c r="Y18" s="15">
        <f t="shared" si="0"/>
        <v>2.7513215385479461E-2</v>
      </c>
    </row>
    <row r="19" spans="6:25" x14ac:dyDescent="0.35">
      <c r="F19" s="1"/>
      <c r="X19" s="1">
        <v>1.7</v>
      </c>
      <c r="Y19" s="15">
        <f t="shared" si="0"/>
        <v>2.4558606932550631E-2</v>
      </c>
    </row>
    <row r="20" spans="6:25" x14ac:dyDescent="0.35">
      <c r="F20" s="1"/>
      <c r="X20" s="1">
        <v>1.8</v>
      </c>
      <c r="Y20" s="15">
        <f t="shared" si="0"/>
        <v>2.1932288686432488E-2</v>
      </c>
    </row>
    <row r="21" spans="6:25" x14ac:dyDescent="0.35">
      <c r="F21" s="1"/>
      <c r="X21" s="1">
        <v>1.9</v>
      </c>
      <c r="Y21" s="15">
        <f t="shared" si="0"/>
        <v>1.9602893028630497E-2</v>
      </c>
    </row>
    <row r="22" spans="6:25" x14ac:dyDescent="0.35">
      <c r="F22" s="1"/>
      <c r="X22" s="1">
        <v>2</v>
      </c>
      <c r="Y22" s="15">
        <f t="shared" si="0"/>
        <v>1.7539385033676469E-2</v>
      </c>
    </row>
    <row r="23" spans="6:25" x14ac:dyDescent="0.35">
      <c r="F23" s="1"/>
      <c r="X23" s="1">
        <v>2.1</v>
      </c>
      <c r="Y23" s="15">
        <f t="shared" si="0"/>
        <v>1.5712353296865156E-2</v>
      </c>
    </row>
    <row r="24" spans="6:25" x14ac:dyDescent="0.35">
      <c r="F24" s="1"/>
      <c r="X24" s="1">
        <v>2.2000000000000002</v>
      </c>
      <c r="Y24" s="15">
        <f t="shared" si="0"/>
        <v>1.4094664846888039E-2</v>
      </c>
    </row>
    <row r="25" spans="6:25" x14ac:dyDescent="0.35">
      <c r="F25" s="1"/>
      <c r="X25" s="1">
        <v>2.2999999999999998</v>
      </c>
      <c r="Y25" s="15">
        <f t="shared" si="0"/>
        <v>1.2661728594919985E-2</v>
      </c>
    </row>
    <row r="26" spans="6:25" x14ac:dyDescent="0.35">
      <c r="F26" s="1"/>
      <c r="X26" s="1">
        <v>2.4</v>
      </c>
      <c r="Y26" s="15">
        <f t="shared" si="0"/>
        <v>1.1391524491851546E-2</v>
      </c>
    </row>
    <row r="27" spans="6:25" x14ac:dyDescent="0.35">
      <c r="F27" s="1"/>
      <c r="X27" s="1">
        <v>2.5</v>
      </c>
      <c r="Y27" s="15">
        <f t="shared" si="0"/>
        <v>1.0264498600120908E-2</v>
      </c>
    </row>
    <row r="28" spans="6:25" x14ac:dyDescent="0.35">
      <c r="F28" s="1"/>
      <c r="X28" s="1">
        <v>2.6</v>
      </c>
      <c r="Y28" s="15">
        <f t="shared" si="0"/>
        <v>9.2633872470609946E-3</v>
      </c>
    </row>
    <row r="29" spans="6:25" x14ac:dyDescent="0.35">
      <c r="F29" s="1"/>
      <c r="X29" s="1">
        <v>2.7</v>
      </c>
      <c r="Y29" s="15">
        <f t="shared" si="0"/>
        <v>8.3730094385413567E-3</v>
      </c>
    </row>
    <row r="30" spans="6:25" x14ac:dyDescent="0.35">
      <c r="F30" s="1"/>
      <c r="X30" s="1">
        <v>2.8</v>
      </c>
      <c r="Y30" s="15">
        <f t="shared" si="0"/>
        <v>7.5800512529659025E-3</v>
      </c>
    </row>
    <row r="31" spans="6:25" x14ac:dyDescent="0.35">
      <c r="X31" s="1">
        <v>2.9</v>
      </c>
      <c r="Y31" s="15">
        <f t="shared" si="0"/>
        <v>6.8728560410248329E-3</v>
      </c>
    </row>
    <row r="32" spans="6:25" x14ac:dyDescent="0.35">
      <c r="X32" s="1">
        <v>3</v>
      </c>
      <c r="Y32" s="15">
        <f t="shared" si="0"/>
        <v>6.2412279843838681E-3</v>
      </c>
    </row>
    <row r="33" spans="24:25" x14ac:dyDescent="0.35">
      <c r="X33" s="1">
        <v>3.1</v>
      </c>
      <c r="Y33" s="15">
        <f t="shared" si="0"/>
        <v>5.6762526464758656E-3</v>
      </c>
    </row>
    <row r="34" spans="24:25" x14ac:dyDescent="0.35">
      <c r="X34" s="1">
        <v>3.2</v>
      </c>
      <c r="Y34" s="15">
        <f t="shared" si="0"/>
        <v>5.1701357498235012E-3</v>
      </c>
    </row>
    <row r="35" spans="24:25" x14ac:dyDescent="0.35">
      <c r="X35" s="1">
        <v>3.3</v>
      </c>
      <c r="Y35" s="15">
        <f t="shared" si="0"/>
        <v>4.7160599939460868E-3</v>
      </c>
    </row>
    <row r="36" spans="24:25" x14ac:dyDescent="0.35">
      <c r="X36" s="1">
        <v>3.4</v>
      </c>
      <c r="Y36" s="15">
        <f t="shared" si="0"/>
        <v>4.3080589312689543E-3</v>
      </c>
    </row>
    <row r="37" spans="24:25" x14ac:dyDescent="0.35">
      <c r="X37" s="1">
        <v>3.5</v>
      </c>
      <c r="Y37" s="15">
        <f t="shared" si="0"/>
        <v>3.9409065145368238E-3</v>
      </c>
    </row>
    <row r="38" spans="24:25" x14ac:dyDescent="0.35">
      <c r="X38" s="1">
        <v>3.6</v>
      </c>
      <c r="Y38" s="15">
        <f t="shared" si="0"/>
        <v>3.6100207679965468E-3</v>
      </c>
    </row>
    <row r="39" spans="24:25" x14ac:dyDescent="0.35">
      <c r="X39" s="1">
        <v>3.7</v>
      </c>
      <c r="Y39" s="15">
        <f t="shared" si="0"/>
        <v>3.3113800190620601E-3</v>
      </c>
    </row>
    <row r="40" spans="24:25" x14ac:dyDescent="0.35">
      <c r="X40" s="1">
        <v>3.8</v>
      </c>
      <c r="Y40" s="15">
        <f t="shared" si="0"/>
        <v>3.0414501951446793E-3</v>
      </c>
    </row>
    <row r="41" spans="24:25" x14ac:dyDescent="0.35">
      <c r="X41" s="1">
        <v>3.9</v>
      </c>
      <c r="Y41" s="15">
        <f t="shared" si="0"/>
        <v>2.7971218023994382E-3</v>
      </c>
    </row>
    <row r="42" spans="24:25" x14ac:dyDescent="0.35">
      <c r="X42" s="1">
        <v>4</v>
      </c>
      <c r="Y42" s="15">
        <f t="shared" si="0"/>
        <v>2.5756553347234812E-3</v>
      </c>
    </row>
    <row r="43" spans="24:25" x14ac:dyDescent="0.35">
      <c r="X43" s="1">
        <v>4.0999999999999996</v>
      </c>
      <c r="Y43" s="15">
        <f t="shared" si="0"/>
        <v>2.3746339975039277E-3</v>
      </c>
    </row>
    <row r="44" spans="24:25" x14ac:dyDescent="0.35">
      <c r="X44" s="1">
        <v>4.2</v>
      </c>
      <c r="Y44" s="15">
        <f t="shared" si="0"/>
        <v>2.1919227626465698E-3</v>
      </c>
    </row>
    <row r="45" spans="24:25" x14ac:dyDescent="0.35">
      <c r="X45" s="1">
        <v>4.3</v>
      </c>
      <c r="Y45" s="15">
        <f t="shared" si="0"/>
        <v>2.0256328945298385E-3</v>
      </c>
    </row>
    <row r="46" spans="24:25" x14ac:dyDescent="0.35">
      <c r="X46" s="1">
        <v>4.4000000000000004</v>
      </c>
      <c r="Y46" s="15">
        <f t="shared" si="0"/>
        <v>1.8740911985005715E-3</v>
      </c>
    </row>
    <row r="47" spans="24:25" x14ac:dyDescent="0.35">
      <c r="X47" s="1">
        <v>4.5</v>
      </c>
      <c r="Y47" s="15">
        <f t="shared" si="0"/>
        <v>1.7358133435929624E-3</v>
      </c>
    </row>
    <row r="48" spans="24:25" x14ac:dyDescent="0.35">
      <c r="X48" s="1">
        <v>4.5999999999999996</v>
      </c>
      <c r="Y48" s="15">
        <f t="shared" si="0"/>
        <v>1.6094806995002875E-3</v>
      </c>
    </row>
    <row r="49" spans="24:25" x14ac:dyDescent="0.35">
      <c r="X49" s="1">
        <v>4.7</v>
      </c>
      <c r="Y49" s="15">
        <f t="shared" si="0"/>
        <v>1.4939202051502676E-3</v>
      </c>
    </row>
    <row r="50" spans="24:25" x14ac:dyDescent="0.35">
      <c r="X50" s="1">
        <v>4.8</v>
      </c>
      <c r="Y50" s="15">
        <f t="shared" si="0"/>
        <v>1.3880868534564827E-3</v>
      </c>
    </row>
    <row r="51" spans="24:25" x14ac:dyDescent="0.35">
      <c r="X51" s="1">
        <v>4.9000000000000004</v>
      </c>
      <c r="Y51" s="15">
        <f t="shared" si="0"/>
        <v>1.2910484349998308E-3</v>
      </c>
    </row>
    <row r="52" spans="24:25" x14ac:dyDescent="0.35">
      <c r="X52" s="1">
        <v>5</v>
      </c>
      <c r="Y52" s="15">
        <f t="shared" si="0"/>
        <v>1.2019722335541161E-3</v>
      </c>
    </row>
    <row r="53" spans="24:25" x14ac:dyDescent="0.35">
      <c r="X53" s="1">
        <v>5.0999999999999996</v>
      </c>
      <c r="Y53" s="15">
        <f t="shared" si="0"/>
        <v>1.1201134095311094E-3</v>
      </c>
    </row>
    <row r="54" spans="24:25" x14ac:dyDescent="0.35">
      <c r="X54" s="1">
        <v>5.2</v>
      </c>
      <c r="Y54" s="15">
        <f t="shared" si="0"/>
        <v>1.044804844468894E-3</v>
      </c>
    </row>
    <row r="55" spans="24:25" x14ac:dyDescent="0.35">
      <c r="X55" s="1">
        <v>5.3</v>
      </c>
      <c r="Y55" s="15">
        <f t="shared" si="0"/>
        <v>9.7544825147410918E-4</v>
      </c>
    </row>
    <row r="56" spans="24:25" x14ac:dyDescent="0.35">
      <c r="X56" s="1">
        <v>5.4</v>
      </c>
      <c r="Y56" s="15">
        <f t="shared" si="0"/>
        <v>9.1150638376058524E-4</v>
      </c>
    </row>
    <row r="57" spans="24:25" x14ac:dyDescent="0.35">
      <c r="X57" s="1">
        <v>5.5</v>
      </c>
      <c r="Y57" s="15">
        <f t="shared" si="0"/>
        <v>8.524961967626421E-4</v>
      </c>
    </row>
    <row r="58" spans="24:25" x14ac:dyDescent="0.35">
      <c r="X58" s="1">
        <v>5.6</v>
      </c>
      <c r="Y58" s="15">
        <f t="shared" si="0"/>
        <v>7.9798283929888303E-4</v>
      </c>
    </row>
    <row r="59" spans="24:25" x14ac:dyDescent="0.35">
      <c r="X59" s="1">
        <v>5.7</v>
      </c>
      <c r="Y59" s="15">
        <f t="shared" si="0"/>
        <v>7.4757436637884478E-4</v>
      </c>
    </row>
    <row r="60" spans="24:25" x14ac:dyDescent="0.35">
      <c r="X60" s="1">
        <v>5.8</v>
      </c>
      <c r="Y60" s="15">
        <f t="shared" si="0"/>
        <v>7.0091708094144334E-4</v>
      </c>
    </row>
    <row r="61" spans="24:25" x14ac:dyDescent="0.35">
      <c r="X61" s="1">
        <v>5.9</v>
      </c>
      <c r="Y61" s="15">
        <f t="shared" si="0"/>
        <v>6.576914243964227E-4</v>
      </c>
    </row>
    <row r="62" spans="24:25" x14ac:dyDescent="0.35">
      <c r="X62" s="1">
        <v>6</v>
      </c>
      <c r="Y62" s="15">
        <f t="shared" si="0"/>
        <v>6.1760834665047781E-4</v>
      </c>
    </row>
    <row r="63" spans="24:25" x14ac:dyDescent="0.35">
      <c r="X63" s="1">
        <v>6.1</v>
      </c>
      <c r="Y63" s="15">
        <f t="shared" si="0"/>
        <v>5.8040609558585032E-4</v>
      </c>
    </row>
    <row r="64" spans="24:25" x14ac:dyDescent="0.35">
      <c r="X64" s="1">
        <v>6.2</v>
      </c>
      <c r="Y64" s="15">
        <f t="shared" si="0"/>
        <v>5.4584737392937566E-4</v>
      </c>
    </row>
    <row r="65" spans="24:25" x14ac:dyDescent="0.35">
      <c r="X65" s="1">
        <v>6.3</v>
      </c>
      <c r="Y65" s="15">
        <f t="shared" si="0"/>
        <v>5.137168183242391E-4</v>
      </c>
    </row>
    <row r="66" spans="24:25" x14ac:dyDescent="0.35">
      <c r="X66" s="1">
        <v>6.4</v>
      </c>
      <c r="Y66" s="15">
        <f t="shared" si="0"/>
        <v>4.8381876132486124E-4</v>
      </c>
    </row>
    <row r="67" spans="24:25" x14ac:dyDescent="0.35">
      <c r="X67" s="1">
        <v>6.5</v>
      </c>
      <c r="Y67" s="15">
        <f t="shared" si="0"/>
        <v>4.5597524213558671E-4</v>
      </c>
    </row>
    <row r="68" spans="24:25" x14ac:dyDescent="0.35">
      <c r="X68" s="1">
        <v>6.6</v>
      </c>
      <c r="Y68" s="15">
        <f t="shared" ref="Y68:Y82" si="1">_xlfn.F.DIST(X68,B$4,B$5,1)-_xlfn.F.DIST(X67,B$4,B$5,1)</f>
        <v>4.3002423631377518E-4</v>
      </c>
    </row>
    <row r="69" spans="24:25" x14ac:dyDescent="0.35">
      <c r="X69" s="1">
        <v>6.7</v>
      </c>
      <c r="Y69" s="15">
        <f t="shared" si="1"/>
        <v>4.0581807845874174E-4</v>
      </c>
    </row>
    <row r="70" spans="24:25" x14ac:dyDescent="0.35">
      <c r="X70" s="1">
        <v>6.8</v>
      </c>
      <c r="Y70" s="15">
        <f t="shared" si="1"/>
        <v>3.8322205520224806E-4</v>
      </c>
    </row>
    <row r="71" spans="24:25" x14ac:dyDescent="0.35">
      <c r="X71" s="1">
        <v>6.9</v>
      </c>
      <c r="Y71" s="15">
        <f t="shared" si="1"/>
        <v>3.6211314865908228E-4</v>
      </c>
    </row>
    <row r="72" spans="24:25" x14ac:dyDescent="0.35">
      <c r="X72" s="1">
        <v>7</v>
      </c>
      <c r="Y72" s="15">
        <f t="shared" si="1"/>
        <v>3.4237891296795553E-4</v>
      </c>
    </row>
    <row r="73" spans="24:25" x14ac:dyDescent="0.35">
      <c r="X73" s="1">
        <v>7.1</v>
      </c>
      <c r="Y73" s="15">
        <f t="shared" si="1"/>
        <v>3.2391646870211233E-4</v>
      </c>
    </row>
    <row r="74" spans="24:25" x14ac:dyDescent="0.35">
      <c r="X74" s="1">
        <v>7.2</v>
      </c>
      <c r="Y74" s="15">
        <f t="shared" si="1"/>
        <v>3.0663160178279192E-4</v>
      </c>
    </row>
    <row r="75" spans="24:25" x14ac:dyDescent="0.35">
      <c r="X75" s="1">
        <v>7.3</v>
      </c>
      <c r="Y75" s="15">
        <f t="shared" si="1"/>
        <v>2.9043795516159321E-4</v>
      </c>
    </row>
    <row r="76" spans="24:25" x14ac:dyDescent="0.35">
      <c r="X76" s="1">
        <v>7.4</v>
      </c>
      <c r="Y76" s="15">
        <f t="shared" si="1"/>
        <v>2.7525630293867565E-4</v>
      </c>
    </row>
    <row r="77" spans="24:25" x14ac:dyDescent="0.35">
      <c r="X77" s="1">
        <v>7.5</v>
      </c>
      <c r="Y77" s="15">
        <f t="shared" si="1"/>
        <v>2.6101389782628992E-4</v>
      </c>
    </row>
    <row r="78" spans="24:25" x14ac:dyDescent="0.35">
      <c r="X78" s="1">
        <v>7.6</v>
      </c>
      <c r="Y78" s="15">
        <f t="shared" si="1"/>
        <v>2.4764388393572201E-4</v>
      </c>
    </row>
    <row r="79" spans="24:25" x14ac:dyDescent="0.35">
      <c r="X79" s="1">
        <v>7.7</v>
      </c>
      <c r="Y79" s="15">
        <f t="shared" si="1"/>
        <v>2.3508476780853549E-4</v>
      </c>
    </row>
    <row r="80" spans="24:25" x14ac:dyDescent="0.35">
      <c r="X80" s="1">
        <v>7.8</v>
      </c>
      <c r="Y80" s="15">
        <f t="shared" si="1"/>
        <v>2.2327994143733765E-4</v>
      </c>
    </row>
    <row r="81" spans="24:26" x14ac:dyDescent="0.35">
      <c r="X81" s="1">
        <v>7.9</v>
      </c>
      <c r="Y81" s="15">
        <f t="shared" si="1"/>
        <v>2.1217725173916513E-4</v>
      </c>
    </row>
    <row r="82" spans="24:26" x14ac:dyDescent="0.35">
      <c r="X82" s="1">
        <v>8</v>
      </c>
      <c r="Y82" s="15">
        <f t="shared" si="1"/>
        <v>2.0172861158251898E-4</v>
      </c>
    </row>
    <row r="83" spans="24:26" x14ac:dyDescent="0.35">
      <c r="X83" s="13"/>
      <c r="Y83" s="16"/>
      <c r="Z83"/>
    </row>
  </sheetData>
  <mergeCells count="4">
    <mergeCell ref="A1:B1"/>
    <mergeCell ref="A3:B3"/>
    <mergeCell ref="D3:E3"/>
    <mergeCell ref="G3:H3"/>
  </mergeCells>
  <phoneticPr fontId="5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6"/>
  <sheetViews>
    <sheetView zoomScale="125" workbookViewId="0">
      <selection sqref="A1:C1"/>
    </sheetView>
  </sheetViews>
  <sheetFormatPr defaultColWidth="8.5546875" defaultRowHeight="15" x14ac:dyDescent="0.35"/>
  <cols>
    <col min="1" max="1" width="8.5546875" customWidth="1"/>
    <col min="2" max="2" width="9.21875" style="1" customWidth="1"/>
    <col min="3" max="3" width="3.77734375" customWidth="1"/>
    <col min="4" max="4" width="11.77734375" style="10" customWidth="1"/>
    <col min="5" max="5" width="9.21875" style="1" customWidth="1"/>
    <col min="6" max="6" width="4" customWidth="1"/>
    <col min="7" max="7" width="11.5546875" style="10" customWidth="1"/>
    <col min="8" max="8" width="9.21875" customWidth="1"/>
    <col min="9" max="24" width="8.5546875" customWidth="1"/>
    <col min="25" max="26" width="9.21875" style="1" customWidth="1"/>
  </cols>
  <sheetData>
    <row r="1" spans="1:26" ht="15.6" thickBot="1" x14ac:dyDescent="0.4">
      <c r="A1" s="47" t="s">
        <v>24</v>
      </c>
      <c r="B1" s="47"/>
      <c r="C1" s="47"/>
      <c r="D1" s="23"/>
      <c r="E1" s="24"/>
      <c r="F1" s="23"/>
      <c r="G1" s="23"/>
      <c r="H1" s="23"/>
      <c r="I1" t="s">
        <v>1</v>
      </c>
    </row>
    <row r="2" spans="1:26" ht="10.050000000000001" customHeight="1" thickBot="1" x14ac:dyDescent="0.4">
      <c r="A2" s="23"/>
      <c r="B2" s="24"/>
      <c r="C2" s="23"/>
      <c r="D2" s="23"/>
      <c r="E2" s="24"/>
      <c r="F2" s="23"/>
      <c r="G2" s="23"/>
      <c r="H2" s="23"/>
      <c r="W2" s="7"/>
      <c r="X2" s="8"/>
      <c r="Y2" s="3" t="s">
        <v>5</v>
      </c>
      <c r="Z2" s="3" t="s">
        <v>3</v>
      </c>
    </row>
    <row r="3" spans="1:26" s="4" customFormat="1" x14ac:dyDescent="0.35">
      <c r="A3" s="46" t="s">
        <v>15</v>
      </c>
      <c r="B3" s="46"/>
      <c r="C3" s="26"/>
      <c r="D3" s="46" t="s">
        <v>50</v>
      </c>
      <c r="E3" s="46"/>
      <c r="F3" s="26"/>
      <c r="G3" s="46" t="s">
        <v>51</v>
      </c>
      <c r="H3" s="46"/>
      <c r="Y3" s="1">
        <f>$B$4</f>
        <v>0</v>
      </c>
      <c r="Z3" s="4">
        <f t="shared" ref="Z3:Z65" si="0">1/(B$5-B$4)</f>
        <v>1</v>
      </c>
    </row>
    <row r="4" spans="1:26" x14ac:dyDescent="0.35">
      <c r="A4" s="24" t="s">
        <v>13</v>
      </c>
      <c r="B4" s="27">
        <v>0</v>
      </c>
      <c r="C4" s="23"/>
      <c r="D4" s="24" t="s">
        <v>16</v>
      </c>
      <c r="E4" s="27">
        <v>0.28000000000000003</v>
      </c>
      <c r="F4" s="23"/>
      <c r="G4" s="24" t="s">
        <v>58</v>
      </c>
      <c r="H4" s="27">
        <v>0.15</v>
      </c>
      <c r="Y4" s="1">
        <f t="shared" ref="Y4:Y66" si="1">Y3+0.01*(B$5-B$4)</f>
        <v>0.01</v>
      </c>
      <c r="Z4" s="4">
        <f t="shared" si="0"/>
        <v>1</v>
      </c>
    </row>
    <row r="5" spans="1:26" x14ac:dyDescent="0.35">
      <c r="A5" s="24" t="s">
        <v>14</v>
      </c>
      <c r="B5" s="27">
        <v>1</v>
      </c>
      <c r="C5" s="23"/>
      <c r="D5" s="24" t="s">
        <v>17</v>
      </c>
      <c r="E5" s="27">
        <v>0.79</v>
      </c>
      <c r="F5" s="23"/>
      <c r="G5" s="24" t="s">
        <v>41</v>
      </c>
      <c r="H5" s="27">
        <v>0.25</v>
      </c>
      <c r="Y5" s="1">
        <f t="shared" si="1"/>
        <v>0.02</v>
      </c>
      <c r="Z5" s="4">
        <f t="shared" si="0"/>
        <v>1</v>
      </c>
    </row>
    <row r="6" spans="1:26" x14ac:dyDescent="0.35">
      <c r="A6" s="24"/>
      <c r="B6" s="24"/>
      <c r="C6" s="23"/>
      <c r="D6" s="24"/>
      <c r="E6" s="24"/>
      <c r="F6" s="23"/>
      <c r="G6" s="26"/>
      <c r="H6" s="23"/>
      <c r="Y6" s="1">
        <f t="shared" si="1"/>
        <v>0.03</v>
      </c>
      <c r="Z6" s="4">
        <f t="shared" si="0"/>
        <v>1</v>
      </c>
    </row>
    <row r="7" spans="1:26" x14ac:dyDescent="0.35">
      <c r="A7" s="24" t="s">
        <v>0</v>
      </c>
      <c r="B7" s="35">
        <f>(B5+B4)/2</f>
        <v>0.5</v>
      </c>
      <c r="C7" s="23"/>
      <c r="D7" s="24" t="s">
        <v>52</v>
      </c>
      <c r="E7" s="35">
        <f>(E4-B4)/(B5-B4)</f>
        <v>0.28000000000000003</v>
      </c>
      <c r="F7" s="23"/>
      <c r="G7" s="24" t="s">
        <v>21</v>
      </c>
      <c r="H7" s="35">
        <f>H4*(B5-B4)+B4</f>
        <v>0.15</v>
      </c>
      <c r="Y7" s="1">
        <f t="shared" si="1"/>
        <v>0.04</v>
      </c>
      <c r="Z7" s="4">
        <f t="shared" si="0"/>
        <v>1</v>
      </c>
    </row>
    <row r="8" spans="1:26" x14ac:dyDescent="0.35">
      <c r="A8" s="24" t="s">
        <v>4</v>
      </c>
      <c r="B8" s="35">
        <f>(B5-B4)^2/12</f>
        <v>8.3333333333333329E-2</v>
      </c>
      <c r="C8" s="23"/>
      <c r="D8" s="24" t="s">
        <v>42</v>
      </c>
      <c r="E8" s="35">
        <f>(B5-E5)/(B5-B4)</f>
        <v>0.20999999999999996</v>
      </c>
      <c r="F8" s="23"/>
      <c r="G8" s="24" t="s">
        <v>22</v>
      </c>
      <c r="H8" s="35">
        <f>B5-H5*(B5-B4)</f>
        <v>0.75</v>
      </c>
      <c r="Y8" s="1">
        <f t="shared" si="1"/>
        <v>0.05</v>
      </c>
      <c r="Z8" s="4">
        <f t="shared" si="0"/>
        <v>1</v>
      </c>
    </row>
    <row r="9" spans="1:26" ht="15.6" x14ac:dyDescent="0.35">
      <c r="A9" s="25"/>
      <c r="B9" s="36"/>
      <c r="C9" s="23"/>
      <c r="D9" s="24" t="s">
        <v>54</v>
      </c>
      <c r="E9" s="35">
        <f>IF(E4&lt;=E5,(E5-E4)/(B5-B4),"Invalid a,b")</f>
        <v>0.51</v>
      </c>
      <c r="F9" s="23"/>
      <c r="G9" s="23"/>
      <c r="H9" s="23"/>
      <c r="Y9" s="1">
        <f t="shared" si="1"/>
        <v>6.0000000000000005E-2</v>
      </c>
      <c r="Z9" s="4">
        <f t="shared" si="0"/>
        <v>1</v>
      </c>
    </row>
    <row r="10" spans="1:26" ht="15" customHeight="1" x14ac:dyDescent="0.35">
      <c r="A10" s="23"/>
      <c r="B10" s="24"/>
      <c r="C10" s="23"/>
      <c r="D10" s="37"/>
      <c r="E10" s="24"/>
      <c r="F10" s="23"/>
      <c r="G10" s="37"/>
      <c r="H10" s="23"/>
      <c r="Y10" s="1">
        <f t="shared" si="1"/>
        <v>7.0000000000000007E-2</v>
      </c>
      <c r="Z10" s="4">
        <f t="shared" si="0"/>
        <v>1</v>
      </c>
    </row>
    <row r="11" spans="1:26" x14ac:dyDescent="0.35">
      <c r="Y11" s="1">
        <f t="shared" si="1"/>
        <v>0.08</v>
      </c>
      <c r="Z11" s="4">
        <f t="shared" si="0"/>
        <v>1</v>
      </c>
    </row>
    <row r="12" spans="1:26" x14ac:dyDescent="0.35">
      <c r="Y12" s="1">
        <f t="shared" si="1"/>
        <v>0.09</v>
      </c>
      <c r="Z12" s="4">
        <f t="shared" si="0"/>
        <v>1</v>
      </c>
    </row>
    <row r="13" spans="1:26" x14ac:dyDescent="0.35">
      <c r="E13" s="6" t="s">
        <v>1</v>
      </c>
      <c r="Y13" s="1">
        <f t="shared" si="1"/>
        <v>9.9999999999999992E-2</v>
      </c>
      <c r="Z13" s="4">
        <f t="shared" si="0"/>
        <v>1</v>
      </c>
    </row>
    <row r="14" spans="1:26" x14ac:dyDescent="0.35">
      <c r="Y14" s="1">
        <f t="shared" si="1"/>
        <v>0.10999999999999999</v>
      </c>
      <c r="Z14" s="4">
        <f t="shared" si="0"/>
        <v>1</v>
      </c>
    </row>
    <row r="15" spans="1:26" x14ac:dyDescent="0.35">
      <c r="Y15" s="1">
        <f t="shared" si="1"/>
        <v>0.11999999999999998</v>
      </c>
      <c r="Z15" s="4">
        <f t="shared" si="0"/>
        <v>1</v>
      </c>
    </row>
    <row r="16" spans="1:26" x14ac:dyDescent="0.35">
      <c r="Y16" s="1">
        <f t="shared" si="1"/>
        <v>0.12999999999999998</v>
      </c>
      <c r="Z16" s="4">
        <f t="shared" si="0"/>
        <v>1</v>
      </c>
    </row>
    <row r="17" spans="25:26" x14ac:dyDescent="0.35">
      <c r="Y17" s="1">
        <f t="shared" si="1"/>
        <v>0.13999999999999999</v>
      </c>
      <c r="Z17" s="4">
        <f t="shared" si="0"/>
        <v>1</v>
      </c>
    </row>
    <row r="18" spans="25:26" x14ac:dyDescent="0.35">
      <c r="Y18" s="1">
        <f t="shared" si="1"/>
        <v>0.15</v>
      </c>
      <c r="Z18" s="4">
        <f t="shared" si="0"/>
        <v>1</v>
      </c>
    </row>
    <row r="19" spans="25:26" x14ac:dyDescent="0.35">
      <c r="Y19" s="1">
        <f t="shared" si="1"/>
        <v>0.16</v>
      </c>
      <c r="Z19" s="4">
        <f t="shared" si="0"/>
        <v>1</v>
      </c>
    </row>
    <row r="20" spans="25:26" x14ac:dyDescent="0.35">
      <c r="Y20" s="1">
        <f t="shared" si="1"/>
        <v>0.17</v>
      </c>
      <c r="Z20" s="4">
        <f t="shared" si="0"/>
        <v>1</v>
      </c>
    </row>
    <row r="21" spans="25:26" x14ac:dyDescent="0.35">
      <c r="Y21" s="1">
        <f t="shared" si="1"/>
        <v>0.18000000000000002</v>
      </c>
      <c r="Z21" s="4">
        <f t="shared" si="0"/>
        <v>1</v>
      </c>
    </row>
    <row r="22" spans="25:26" x14ac:dyDescent="0.35">
      <c r="Y22" s="1">
        <f t="shared" si="1"/>
        <v>0.19000000000000003</v>
      </c>
      <c r="Z22" s="4">
        <f t="shared" si="0"/>
        <v>1</v>
      </c>
    </row>
    <row r="23" spans="25:26" x14ac:dyDescent="0.35">
      <c r="Y23" s="1">
        <f t="shared" si="1"/>
        <v>0.20000000000000004</v>
      </c>
      <c r="Z23" s="4">
        <f t="shared" si="0"/>
        <v>1</v>
      </c>
    </row>
    <row r="24" spans="25:26" x14ac:dyDescent="0.35">
      <c r="Y24" s="1">
        <f t="shared" si="1"/>
        <v>0.21000000000000005</v>
      </c>
      <c r="Z24" s="4">
        <f t="shared" si="0"/>
        <v>1</v>
      </c>
    </row>
    <row r="25" spans="25:26" x14ac:dyDescent="0.35">
      <c r="Y25" s="1">
        <f t="shared" si="1"/>
        <v>0.22000000000000006</v>
      </c>
      <c r="Z25" s="4">
        <f t="shared" si="0"/>
        <v>1</v>
      </c>
    </row>
    <row r="26" spans="25:26" x14ac:dyDescent="0.35">
      <c r="Y26" s="1">
        <f t="shared" si="1"/>
        <v>0.23000000000000007</v>
      </c>
      <c r="Z26" s="4">
        <f t="shared" si="0"/>
        <v>1</v>
      </c>
    </row>
    <row r="27" spans="25:26" x14ac:dyDescent="0.35">
      <c r="Y27" s="1">
        <f t="shared" si="1"/>
        <v>0.24000000000000007</v>
      </c>
      <c r="Z27" s="4">
        <f t="shared" si="0"/>
        <v>1</v>
      </c>
    </row>
    <row r="28" spans="25:26" x14ac:dyDescent="0.35">
      <c r="Y28" s="1">
        <f t="shared" si="1"/>
        <v>0.25000000000000006</v>
      </c>
      <c r="Z28" s="4">
        <f t="shared" si="0"/>
        <v>1</v>
      </c>
    </row>
    <row r="29" spans="25:26" x14ac:dyDescent="0.35">
      <c r="Y29" s="1">
        <f t="shared" si="1"/>
        <v>0.26000000000000006</v>
      </c>
      <c r="Z29" s="4">
        <f t="shared" si="0"/>
        <v>1</v>
      </c>
    </row>
    <row r="30" spans="25:26" x14ac:dyDescent="0.35">
      <c r="Y30" s="1">
        <f t="shared" si="1"/>
        <v>0.27000000000000007</v>
      </c>
      <c r="Z30" s="4">
        <f t="shared" si="0"/>
        <v>1</v>
      </c>
    </row>
    <row r="31" spans="25:26" x14ac:dyDescent="0.35">
      <c r="Y31" s="1">
        <f t="shared" si="1"/>
        <v>0.28000000000000008</v>
      </c>
      <c r="Z31" s="4">
        <f t="shared" si="0"/>
        <v>1</v>
      </c>
    </row>
    <row r="32" spans="25:26" x14ac:dyDescent="0.35">
      <c r="Y32" s="1">
        <f t="shared" si="1"/>
        <v>0.29000000000000009</v>
      </c>
      <c r="Z32" s="4">
        <f t="shared" si="0"/>
        <v>1</v>
      </c>
    </row>
    <row r="33" spans="25:26" x14ac:dyDescent="0.35">
      <c r="Y33" s="1">
        <f t="shared" si="1"/>
        <v>0.3000000000000001</v>
      </c>
      <c r="Z33" s="4">
        <f t="shared" si="0"/>
        <v>1</v>
      </c>
    </row>
    <row r="34" spans="25:26" x14ac:dyDescent="0.35">
      <c r="Y34" s="1">
        <f t="shared" si="1"/>
        <v>0.31000000000000011</v>
      </c>
      <c r="Z34" s="4">
        <f t="shared" si="0"/>
        <v>1</v>
      </c>
    </row>
    <row r="35" spans="25:26" x14ac:dyDescent="0.35">
      <c r="Y35" s="1">
        <f t="shared" si="1"/>
        <v>0.32000000000000012</v>
      </c>
      <c r="Z35" s="4">
        <f t="shared" si="0"/>
        <v>1</v>
      </c>
    </row>
    <row r="36" spans="25:26" x14ac:dyDescent="0.35">
      <c r="Y36" s="1">
        <f t="shared" si="1"/>
        <v>0.33000000000000013</v>
      </c>
      <c r="Z36" s="4">
        <f t="shared" si="0"/>
        <v>1</v>
      </c>
    </row>
    <row r="37" spans="25:26" x14ac:dyDescent="0.35">
      <c r="Y37" s="1">
        <f t="shared" si="1"/>
        <v>0.34000000000000014</v>
      </c>
      <c r="Z37" s="4">
        <f t="shared" si="0"/>
        <v>1</v>
      </c>
    </row>
    <row r="38" spans="25:26" x14ac:dyDescent="0.35">
      <c r="Y38" s="1">
        <f t="shared" si="1"/>
        <v>0.35000000000000014</v>
      </c>
      <c r="Z38" s="4">
        <f t="shared" si="0"/>
        <v>1</v>
      </c>
    </row>
    <row r="39" spans="25:26" x14ac:dyDescent="0.35">
      <c r="Y39" s="1">
        <f t="shared" si="1"/>
        <v>0.36000000000000015</v>
      </c>
      <c r="Z39" s="4">
        <f t="shared" si="0"/>
        <v>1</v>
      </c>
    </row>
    <row r="40" spans="25:26" x14ac:dyDescent="0.35">
      <c r="Y40" s="1">
        <f t="shared" si="1"/>
        <v>0.37000000000000016</v>
      </c>
      <c r="Z40" s="4">
        <f t="shared" si="0"/>
        <v>1</v>
      </c>
    </row>
    <row r="41" spans="25:26" x14ac:dyDescent="0.35">
      <c r="Y41" s="1">
        <f t="shared" si="1"/>
        <v>0.38000000000000017</v>
      </c>
      <c r="Z41" s="4">
        <f t="shared" si="0"/>
        <v>1</v>
      </c>
    </row>
    <row r="42" spans="25:26" x14ac:dyDescent="0.35">
      <c r="Y42" s="1">
        <f t="shared" si="1"/>
        <v>0.39000000000000018</v>
      </c>
      <c r="Z42" s="4">
        <f t="shared" si="0"/>
        <v>1</v>
      </c>
    </row>
    <row r="43" spans="25:26" x14ac:dyDescent="0.35">
      <c r="Y43" s="1">
        <f t="shared" si="1"/>
        <v>0.40000000000000019</v>
      </c>
      <c r="Z43" s="4">
        <f t="shared" si="0"/>
        <v>1</v>
      </c>
    </row>
    <row r="44" spans="25:26" x14ac:dyDescent="0.35">
      <c r="Y44" s="1">
        <f t="shared" si="1"/>
        <v>0.4100000000000002</v>
      </c>
      <c r="Z44" s="4">
        <f t="shared" si="0"/>
        <v>1</v>
      </c>
    </row>
    <row r="45" spans="25:26" x14ac:dyDescent="0.35">
      <c r="Y45" s="1">
        <f t="shared" si="1"/>
        <v>0.42000000000000021</v>
      </c>
      <c r="Z45" s="4">
        <f t="shared" si="0"/>
        <v>1</v>
      </c>
    </row>
    <row r="46" spans="25:26" x14ac:dyDescent="0.35">
      <c r="Y46" s="1">
        <f t="shared" si="1"/>
        <v>0.43000000000000022</v>
      </c>
      <c r="Z46" s="4">
        <f t="shared" si="0"/>
        <v>1</v>
      </c>
    </row>
    <row r="47" spans="25:26" x14ac:dyDescent="0.35">
      <c r="Y47" s="1">
        <f t="shared" si="1"/>
        <v>0.44000000000000022</v>
      </c>
      <c r="Z47" s="4">
        <f t="shared" si="0"/>
        <v>1</v>
      </c>
    </row>
    <row r="48" spans="25:26" x14ac:dyDescent="0.35">
      <c r="Y48" s="1">
        <f t="shared" si="1"/>
        <v>0.45000000000000023</v>
      </c>
      <c r="Z48" s="4">
        <f t="shared" si="0"/>
        <v>1</v>
      </c>
    </row>
    <row r="49" spans="25:26" x14ac:dyDescent="0.35">
      <c r="Y49" s="1">
        <f t="shared" si="1"/>
        <v>0.46000000000000024</v>
      </c>
      <c r="Z49" s="4">
        <f t="shared" si="0"/>
        <v>1</v>
      </c>
    </row>
    <row r="50" spans="25:26" x14ac:dyDescent="0.35">
      <c r="Y50" s="1">
        <f t="shared" si="1"/>
        <v>0.47000000000000025</v>
      </c>
      <c r="Z50" s="4">
        <f t="shared" si="0"/>
        <v>1</v>
      </c>
    </row>
    <row r="51" spans="25:26" x14ac:dyDescent="0.35">
      <c r="Y51" s="1">
        <f t="shared" si="1"/>
        <v>0.48000000000000026</v>
      </c>
      <c r="Z51" s="4">
        <f t="shared" si="0"/>
        <v>1</v>
      </c>
    </row>
    <row r="52" spans="25:26" x14ac:dyDescent="0.35">
      <c r="Y52" s="1">
        <f t="shared" si="1"/>
        <v>0.49000000000000027</v>
      </c>
      <c r="Z52" s="4">
        <f t="shared" si="0"/>
        <v>1</v>
      </c>
    </row>
    <row r="53" spans="25:26" x14ac:dyDescent="0.35">
      <c r="Y53" s="1">
        <f t="shared" si="1"/>
        <v>0.50000000000000022</v>
      </c>
      <c r="Z53" s="4">
        <f t="shared" si="0"/>
        <v>1</v>
      </c>
    </row>
    <row r="54" spans="25:26" x14ac:dyDescent="0.35">
      <c r="Y54" s="1">
        <f t="shared" si="1"/>
        <v>0.51000000000000023</v>
      </c>
      <c r="Z54" s="4">
        <f t="shared" si="0"/>
        <v>1</v>
      </c>
    </row>
    <row r="55" spans="25:26" x14ac:dyDescent="0.35">
      <c r="Y55" s="1">
        <f t="shared" si="1"/>
        <v>0.52000000000000024</v>
      </c>
      <c r="Z55" s="4">
        <f t="shared" si="0"/>
        <v>1</v>
      </c>
    </row>
    <row r="56" spans="25:26" x14ac:dyDescent="0.35">
      <c r="Y56" s="1">
        <f t="shared" si="1"/>
        <v>0.53000000000000025</v>
      </c>
      <c r="Z56" s="4">
        <f t="shared" si="0"/>
        <v>1</v>
      </c>
    </row>
    <row r="57" spans="25:26" x14ac:dyDescent="0.35">
      <c r="Y57" s="1">
        <f t="shared" si="1"/>
        <v>0.54000000000000026</v>
      </c>
      <c r="Z57" s="4">
        <f t="shared" si="0"/>
        <v>1</v>
      </c>
    </row>
    <row r="58" spans="25:26" x14ac:dyDescent="0.35">
      <c r="Y58" s="1">
        <f t="shared" si="1"/>
        <v>0.55000000000000027</v>
      </c>
      <c r="Z58" s="4">
        <f t="shared" si="0"/>
        <v>1</v>
      </c>
    </row>
    <row r="59" spans="25:26" x14ac:dyDescent="0.35">
      <c r="Y59" s="1">
        <f t="shared" si="1"/>
        <v>0.56000000000000028</v>
      </c>
      <c r="Z59" s="4">
        <f t="shared" si="0"/>
        <v>1</v>
      </c>
    </row>
    <row r="60" spans="25:26" x14ac:dyDescent="0.35">
      <c r="Y60" s="1">
        <f t="shared" si="1"/>
        <v>0.57000000000000028</v>
      </c>
      <c r="Z60" s="4">
        <f t="shared" si="0"/>
        <v>1</v>
      </c>
    </row>
    <row r="61" spans="25:26" x14ac:dyDescent="0.35">
      <c r="Y61" s="1">
        <f t="shared" si="1"/>
        <v>0.58000000000000029</v>
      </c>
      <c r="Z61" s="4">
        <f t="shared" si="0"/>
        <v>1</v>
      </c>
    </row>
    <row r="62" spans="25:26" x14ac:dyDescent="0.35">
      <c r="Y62" s="1">
        <f t="shared" si="1"/>
        <v>0.5900000000000003</v>
      </c>
      <c r="Z62" s="4">
        <f t="shared" si="0"/>
        <v>1</v>
      </c>
    </row>
    <row r="63" spans="25:26" x14ac:dyDescent="0.35">
      <c r="Y63" s="1">
        <f t="shared" si="1"/>
        <v>0.60000000000000031</v>
      </c>
      <c r="Z63" s="4">
        <f t="shared" si="0"/>
        <v>1</v>
      </c>
    </row>
    <row r="64" spans="25:26" x14ac:dyDescent="0.35">
      <c r="Y64" s="1">
        <f t="shared" si="1"/>
        <v>0.61000000000000032</v>
      </c>
      <c r="Z64" s="4">
        <f t="shared" si="0"/>
        <v>1</v>
      </c>
    </row>
    <row r="65" spans="25:26" x14ac:dyDescent="0.35">
      <c r="Y65" s="1">
        <f t="shared" si="1"/>
        <v>0.62000000000000033</v>
      </c>
      <c r="Z65" s="4">
        <f t="shared" si="0"/>
        <v>1</v>
      </c>
    </row>
    <row r="66" spans="25:26" x14ac:dyDescent="0.35">
      <c r="Y66" s="1">
        <f t="shared" si="1"/>
        <v>0.63000000000000034</v>
      </c>
      <c r="Z66" s="4">
        <f t="shared" ref="Z66:Z103" si="2">1/(B$5-B$4)</f>
        <v>1</v>
      </c>
    </row>
    <row r="67" spans="25:26" x14ac:dyDescent="0.35">
      <c r="Y67" s="1">
        <f t="shared" ref="Y67:Y103" si="3">Y66+0.01*(B$5-B$4)</f>
        <v>0.64000000000000035</v>
      </c>
      <c r="Z67" s="4">
        <f t="shared" si="2"/>
        <v>1</v>
      </c>
    </row>
    <row r="68" spans="25:26" x14ac:dyDescent="0.35">
      <c r="Y68" s="1">
        <f t="shared" si="3"/>
        <v>0.65000000000000036</v>
      </c>
      <c r="Z68" s="4">
        <f t="shared" si="2"/>
        <v>1</v>
      </c>
    </row>
    <row r="69" spans="25:26" x14ac:dyDescent="0.35">
      <c r="Y69" s="1">
        <f t="shared" si="3"/>
        <v>0.66000000000000036</v>
      </c>
      <c r="Z69" s="4">
        <f t="shared" si="2"/>
        <v>1</v>
      </c>
    </row>
    <row r="70" spans="25:26" x14ac:dyDescent="0.35">
      <c r="Y70" s="1">
        <f t="shared" si="3"/>
        <v>0.67000000000000037</v>
      </c>
      <c r="Z70" s="4">
        <f t="shared" si="2"/>
        <v>1</v>
      </c>
    </row>
    <row r="71" spans="25:26" x14ac:dyDescent="0.35">
      <c r="Y71" s="1">
        <f t="shared" si="3"/>
        <v>0.68000000000000038</v>
      </c>
      <c r="Z71" s="4">
        <f t="shared" si="2"/>
        <v>1</v>
      </c>
    </row>
    <row r="72" spans="25:26" x14ac:dyDescent="0.35">
      <c r="Y72" s="1">
        <f t="shared" si="3"/>
        <v>0.69000000000000039</v>
      </c>
      <c r="Z72" s="4">
        <f t="shared" si="2"/>
        <v>1</v>
      </c>
    </row>
    <row r="73" spans="25:26" x14ac:dyDescent="0.35">
      <c r="Y73" s="1">
        <f t="shared" si="3"/>
        <v>0.7000000000000004</v>
      </c>
      <c r="Z73" s="4">
        <f t="shared" si="2"/>
        <v>1</v>
      </c>
    </row>
    <row r="74" spans="25:26" x14ac:dyDescent="0.35">
      <c r="Y74" s="1">
        <f t="shared" si="3"/>
        <v>0.71000000000000041</v>
      </c>
      <c r="Z74" s="4">
        <f t="shared" si="2"/>
        <v>1</v>
      </c>
    </row>
    <row r="75" spans="25:26" x14ac:dyDescent="0.35">
      <c r="Y75" s="1">
        <f t="shared" si="3"/>
        <v>0.72000000000000042</v>
      </c>
      <c r="Z75" s="4">
        <f t="shared" si="2"/>
        <v>1</v>
      </c>
    </row>
    <row r="76" spans="25:26" x14ac:dyDescent="0.35">
      <c r="Y76" s="1">
        <f t="shared" si="3"/>
        <v>0.73000000000000043</v>
      </c>
      <c r="Z76" s="4">
        <f t="shared" si="2"/>
        <v>1</v>
      </c>
    </row>
    <row r="77" spans="25:26" x14ac:dyDescent="0.35">
      <c r="Y77" s="1">
        <f t="shared" si="3"/>
        <v>0.74000000000000044</v>
      </c>
      <c r="Z77" s="4">
        <f t="shared" si="2"/>
        <v>1</v>
      </c>
    </row>
    <row r="78" spans="25:26" x14ac:dyDescent="0.35">
      <c r="Y78" s="1">
        <f t="shared" si="3"/>
        <v>0.75000000000000044</v>
      </c>
      <c r="Z78" s="4">
        <f t="shared" si="2"/>
        <v>1</v>
      </c>
    </row>
    <row r="79" spans="25:26" x14ac:dyDescent="0.35">
      <c r="Y79" s="1">
        <f t="shared" si="3"/>
        <v>0.76000000000000045</v>
      </c>
      <c r="Z79" s="4">
        <f t="shared" si="2"/>
        <v>1</v>
      </c>
    </row>
    <row r="80" spans="25:26" x14ac:dyDescent="0.35">
      <c r="Y80" s="1">
        <f t="shared" si="3"/>
        <v>0.77000000000000046</v>
      </c>
      <c r="Z80" s="4">
        <f t="shared" si="2"/>
        <v>1</v>
      </c>
    </row>
    <row r="81" spans="25:26" x14ac:dyDescent="0.35">
      <c r="Y81" s="1">
        <f t="shared" si="3"/>
        <v>0.78000000000000047</v>
      </c>
      <c r="Z81" s="4">
        <f t="shared" si="2"/>
        <v>1</v>
      </c>
    </row>
    <row r="82" spans="25:26" x14ac:dyDescent="0.35">
      <c r="Y82" s="1">
        <f t="shared" si="3"/>
        <v>0.79000000000000048</v>
      </c>
      <c r="Z82" s="4">
        <f t="shared" si="2"/>
        <v>1</v>
      </c>
    </row>
    <row r="83" spans="25:26" x14ac:dyDescent="0.35">
      <c r="Y83" s="1">
        <f t="shared" si="3"/>
        <v>0.80000000000000049</v>
      </c>
      <c r="Z83" s="4">
        <f t="shared" si="2"/>
        <v>1</v>
      </c>
    </row>
    <row r="84" spans="25:26" x14ac:dyDescent="0.35">
      <c r="Y84" s="1">
        <f t="shared" si="3"/>
        <v>0.8100000000000005</v>
      </c>
      <c r="Z84" s="4">
        <f t="shared" si="2"/>
        <v>1</v>
      </c>
    </row>
    <row r="85" spans="25:26" x14ac:dyDescent="0.35">
      <c r="Y85" s="1">
        <f t="shared" si="3"/>
        <v>0.82000000000000051</v>
      </c>
      <c r="Z85" s="4">
        <f t="shared" si="2"/>
        <v>1</v>
      </c>
    </row>
    <row r="86" spans="25:26" x14ac:dyDescent="0.35">
      <c r="Y86" s="1">
        <f t="shared" si="3"/>
        <v>0.83000000000000052</v>
      </c>
      <c r="Z86" s="4">
        <f t="shared" si="2"/>
        <v>1</v>
      </c>
    </row>
    <row r="87" spans="25:26" x14ac:dyDescent="0.35">
      <c r="Y87" s="1">
        <f t="shared" si="3"/>
        <v>0.84000000000000052</v>
      </c>
      <c r="Z87" s="4">
        <f t="shared" si="2"/>
        <v>1</v>
      </c>
    </row>
    <row r="88" spans="25:26" x14ac:dyDescent="0.35">
      <c r="Y88" s="1">
        <f t="shared" si="3"/>
        <v>0.85000000000000053</v>
      </c>
      <c r="Z88" s="4">
        <f t="shared" si="2"/>
        <v>1</v>
      </c>
    </row>
    <row r="89" spans="25:26" x14ac:dyDescent="0.35">
      <c r="Y89" s="1">
        <f t="shared" si="3"/>
        <v>0.86000000000000054</v>
      </c>
      <c r="Z89" s="4">
        <f t="shared" si="2"/>
        <v>1</v>
      </c>
    </row>
    <row r="90" spans="25:26" x14ac:dyDescent="0.35">
      <c r="Y90" s="1">
        <f t="shared" si="3"/>
        <v>0.87000000000000055</v>
      </c>
      <c r="Z90" s="4">
        <f t="shared" si="2"/>
        <v>1</v>
      </c>
    </row>
    <row r="91" spans="25:26" x14ac:dyDescent="0.35">
      <c r="Y91" s="1">
        <f t="shared" si="3"/>
        <v>0.88000000000000056</v>
      </c>
      <c r="Z91" s="4">
        <f t="shared" si="2"/>
        <v>1</v>
      </c>
    </row>
    <row r="92" spans="25:26" x14ac:dyDescent="0.35">
      <c r="Y92" s="1">
        <f t="shared" si="3"/>
        <v>0.89000000000000057</v>
      </c>
      <c r="Z92" s="4">
        <f t="shared" si="2"/>
        <v>1</v>
      </c>
    </row>
    <row r="93" spans="25:26" x14ac:dyDescent="0.35">
      <c r="Y93" s="1">
        <f t="shared" si="3"/>
        <v>0.90000000000000058</v>
      </c>
      <c r="Z93" s="4">
        <f t="shared" si="2"/>
        <v>1</v>
      </c>
    </row>
    <row r="94" spans="25:26" x14ac:dyDescent="0.35">
      <c r="Y94" s="1">
        <f t="shared" si="3"/>
        <v>0.91000000000000059</v>
      </c>
      <c r="Z94" s="4">
        <f t="shared" si="2"/>
        <v>1</v>
      </c>
    </row>
    <row r="95" spans="25:26" x14ac:dyDescent="0.35">
      <c r="Y95" s="1">
        <f t="shared" si="3"/>
        <v>0.9200000000000006</v>
      </c>
      <c r="Z95" s="4">
        <f t="shared" si="2"/>
        <v>1</v>
      </c>
    </row>
    <row r="96" spans="25:26" x14ac:dyDescent="0.35">
      <c r="Y96" s="1">
        <f t="shared" si="3"/>
        <v>0.9300000000000006</v>
      </c>
      <c r="Z96" s="4">
        <f t="shared" si="2"/>
        <v>1</v>
      </c>
    </row>
    <row r="97" spans="25:26" x14ac:dyDescent="0.35">
      <c r="Y97" s="1">
        <f t="shared" si="3"/>
        <v>0.94000000000000061</v>
      </c>
      <c r="Z97" s="4">
        <f t="shared" si="2"/>
        <v>1</v>
      </c>
    </row>
    <row r="98" spans="25:26" x14ac:dyDescent="0.35">
      <c r="Y98" s="1">
        <f t="shared" si="3"/>
        <v>0.95000000000000062</v>
      </c>
      <c r="Z98" s="4">
        <f t="shared" si="2"/>
        <v>1</v>
      </c>
    </row>
    <row r="99" spans="25:26" x14ac:dyDescent="0.35">
      <c r="Y99" s="1">
        <f t="shared" si="3"/>
        <v>0.96000000000000063</v>
      </c>
      <c r="Z99" s="4">
        <f t="shared" si="2"/>
        <v>1</v>
      </c>
    </row>
    <row r="100" spans="25:26" x14ac:dyDescent="0.35">
      <c r="Y100" s="1">
        <f t="shared" si="3"/>
        <v>0.97000000000000064</v>
      </c>
      <c r="Z100" s="4">
        <f t="shared" si="2"/>
        <v>1</v>
      </c>
    </row>
    <row r="101" spans="25:26" x14ac:dyDescent="0.35">
      <c r="Y101" s="1">
        <f t="shared" si="3"/>
        <v>0.98000000000000065</v>
      </c>
      <c r="Z101" s="4">
        <f t="shared" si="2"/>
        <v>1</v>
      </c>
    </row>
    <row r="102" spans="25:26" x14ac:dyDescent="0.35">
      <c r="Y102" s="1">
        <f t="shared" si="3"/>
        <v>0.99000000000000066</v>
      </c>
      <c r="Z102" s="4">
        <f t="shared" si="2"/>
        <v>1</v>
      </c>
    </row>
    <row r="103" spans="25:26" x14ac:dyDescent="0.35">
      <c r="Y103" s="1">
        <f t="shared" si="3"/>
        <v>1.0000000000000007</v>
      </c>
      <c r="Z103" s="4">
        <f t="shared" si="2"/>
        <v>1</v>
      </c>
    </row>
    <row r="104" spans="25:26" x14ac:dyDescent="0.35">
      <c r="Z104"/>
    </row>
    <row r="105" spans="25:26" x14ac:dyDescent="0.35">
      <c r="Z105"/>
    </row>
    <row r="106" spans="25:26" x14ac:dyDescent="0.35">
      <c r="Z106"/>
    </row>
  </sheetData>
  <mergeCells count="4">
    <mergeCell ref="A1:C1"/>
    <mergeCell ref="A3:B3"/>
    <mergeCell ref="D3:E3"/>
    <mergeCell ref="G3:H3"/>
  </mergeCells>
  <phoneticPr fontId="5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zoomScale="125" workbookViewId="0">
      <selection sqref="A1:D1"/>
    </sheetView>
  </sheetViews>
  <sheetFormatPr defaultColWidth="8.5546875" defaultRowHeight="15" x14ac:dyDescent="0.35"/>
  <cols>
    <col min="1" max="1" width="10.5546875" customWidth="1"/>
    <col min="2" max="2" width="10.5546875" style="1" customWidth="1"/>
    <col min="3" max="3" width="3.77734375" customWidth="1"/>
    <col min="4" max="4" width="10.5546875" style="10" customWidth="1"/>
    <col min="5" max="5" width="10.5546875" customWidth="1"/>
    <col min="6" max="6" width="8.5546875" customWidth="1"/>
    <col min="7" max="7" width="12.44140625" style="10" customWidth="1"/>
    <col min="8" max="8" width="11.21875" customWidth="1"/>
    <col min="9" max="9" width="9.21875" style="1" customWidth="1"/>
    <col min="10" max="27" width="8.5546875" customWidth="1"/>
    <col min="28" max="29" width="9.21875" style="1" customWidth="1"/>
  </cols>
  <sheetData>
    <row r="1" spans="1:29" ht="15.6" thickBot="1" x14ac:dyDescent="0.4">
      <c r="A1" s="48" t="s">
        <v>25</v>
      </c>
      <c r="B1" s="48"/>
      <c r="C1" s="49"/>
      <c r="D1" s="49"/>
      <c r="E1" s="23"/>
      <c r="F1" s="23"/>
      <c r="G1" s="18"/>
      <c r="H1" s="17"/>
      <c r="I1"/>
      <c r="Z1" s="1"/>
      <c r="AA1" s="1"/>
      <c r="AB1"/>
      <c r="AC1"/>
    </row>
    <row r="2" spans="1:29" ht="9" customHeight="1" thickBot="1" x14ac:dyDescent="0.4">
      <c r="A2" s="23"/>
      <c r="B2" s="24"/>
      <c r="C2" s="23"/>
      <c r="D2" s="23"/>
      <c r="E2" s="23"/>
      <c r="F2" s="23"/>
      <c r="G2" s="17"/>
      <c r="H2" s="17"/>
      <c r="AB2" s="3" t="s">
        <v>2</v>
      </c>
      <c r="AC2" s="3" t="s">
        <v>3</v>
      </c>
    </row>
    <row r="3" spans="1:29" x14ac:dyDescent="0.35">
      <c r="A3" s="46" t="s">
        <v>50</v>
      </c>
      <c r="B3" s="46"/>
      <c r="C3" s="23"/>
      <c r="D3" s="46" t="s">
        <v>51</v>
      </c>
      <c r="E3" s="46"/>
      <c r="F3" s="23"/>
      <c r="I3"/>
      <c r="AB3" s="1">
        <v>-4</v>
      </c>
      <c r="AC3" s="6">
        <f>_xlfn.NORM.S.DIST(AB3,0)</f>
        <v>1.3383022576488537E-4</v>
      </c>
    </row>
    <row r="4" spans="1:29" x14ac:dyDescent="0.35">
      <c r="A4" s="24" t="s">
        <v>16</v>
      </c>
      <c r="B4" s="27">
        <v>-1</v>
      </c>
      <c r="C4" s="23"/>
      <c r="D4" s="24" t="s">
        <v>59</v>
      </c>
      <c r="E4" s="27">
        <v>2.5000000000000001E-2</v>
      </c>
      <c r="F4" s="23"/>
      <c r="I4"/>
      <c r="AB4" s="1">
        <v>-3.9</v>
      </c>
      <c r="AC4" s="6">
        <f>_xlfn.NORM.S.DIST(AB4,0)</f>
        <v>1.9865547139277272E-4</v>
      </c>
    </row>
    <row r="5" spans="1:29" x14ac:dyDescent="0.35">
      <c r="A5" s="24" t="s">
        <v>17</v>
      </c>
      <c r="B5" s="27">
        <v>2</v>
      </c>
      <c r="C5" s="23"/>
      <c r="D5" s="24" t="s">
        <v>27</v>
      </c>
      <c r="E5" s="27">
        <v>0.995</v>
      </c>
      <c r="F5" s="23"/>
      <c r="I5"/>
      <c r="AB5" s="1">
        <v>-3.8</v>
      </c>
      <c r="AC5" s="6">
        <f t="shared" ref="AC5:AC68" si="0">_xlfn.NORM.S.DIST(AB5,0)</f>
        <v>2.9194692579146027E-4</v>
      </c>
    </row>
    <row r="6" spans="1:29" x14ac:dyDescent="0.35">
      <c r="A6" s="24"/>
      <c r="B6" s="24"/>
      <c r="C6" s="23"/>
      <c r="D6" s="24"/>
      <c r="E6" s="24"/>
      <c r="F6" s="23"/>
      <c r="I6"/>
      <c r="AB6" s="1">
        <v>-3.7</v>
      </c>
      <c r="AC6" s="6">
        <f t="shared" si="0"/>
        <v>4.2478027055075143E-4</v>
      </c>
    </row>
    <row r="7" spans="1:29" x14ac:dyDescent="0.35">
      <c r="A7" s="24" t="s">
        <v>60</v>
      </c>
      <c r="B7" s="29">
        <f>_xlfn.NORM.S.DIST(B4,1)</f>
        <v>0.15865525393145699</v>
      </c>
      <c r="C7" s="38"/>
      <c r="D7" s="24" t="s">
        <v>21</v>
      </c>
      <c r="E7" s="39">
        <f>_xlfn.NORM.S.INV(E4)</f>
        <v>-1.9599639845400538</v>
      </c>
      <c r="F7" s="23"/>
      <c r="I7"/>
      <c r="AB7" s="1">
        <v>-3.6</v>
      </c>
      <c r="AC7" s="6">
        <f t="shared" si="0"/>
        <v>6.119019301137719E-4</v>
      </c>
    </row>
    <row r="8" spans="1:29" x14ac:dyDescent="0.35">
      <c r="A8" s="24" t="s">
        <v>26</v>
      </c>
      <c r="B8" s="29">
        <f>1-_xlfn.NORM.S.DIST(B5,1)</f>
        <v>2.2750131948179209E-2</v>
      </c>
      <c r="C8" s="23"/>
      <c r="D8" s="24" t="s">
        <v>22</v>
      </c>
      <c r="E8" s="39">
        <f>_xlfn.NORM.S.INV(1-E5)</f>
        <v>-2.5758293035488999</v>
      </c>
      <c r="F8" s="23"/>
      <c r="I8"/>
      <c r="AB8" s="1">
        <v>-3.5</v>
      </c>
      <c r="AC8" s="6">
        <f t="shared" si="0"/>
        <v>8.7268269504576015E-4</v>
      </c>
    </row>
    <row r="9" spans="1:29" ht="15.6" x14ac:dyDescent="0.35">
      <c r="A9" s="24" t="s">
        <v>61</v>
      </c>
      <c r="B9" s="29">
        <f>IF(B4&lt;=B5,_xlfn.NORM.S.DIST(B5,1)-_xlfn.NORM.S.DIST(B4,1),"Invalid a,b")</f>
        <v>0.81859461412036383</v>
      </c>
      <c r="C9" s="23"/>
      <c r="D9" s="24"/>
      <c r="E9" s="23"/>
      <c r="F9" s="23"/>
      <c r="I9"/>
      <c r="AB9" s="1">
        <v>-3.4</v>
      </c>
      <c r="AC9" s="6">
        <f t="shared" si="0"/>
        <v>1.2322191684730199E-3</v>
      </c>
    </row>
    <row r="10" spans="1:29" x14ac:dyDescent="0.35">
      <c r="A10" s="17"/>
      <c r="B10" s="18"/>
      <c r="C10" s="17"/>
      <c r="D10" s="19"/>
      <c r="E10" s="18"/>
      <c r="F10" s="17"/>
      <c r="G10" s="18"/>
      <c r="H10" s="17"/>
      <c r="I10"/>
      <c r="AB10" s="1">
        <v>-3.3</v>
      </c>
      <c r="AC10" s="6">
        <f t="shared" si="0"/>
        <v>1.7225689390536812E-3</v>
      </c>
    </row>
    <row r="11" spans="1:29" x14ac:dyDescent="0.35">
      <c r="E11" s="1"/>
      <c r="G11" s="11"/>
      <c r="I11"/>
      <c r="AB11" s="1">
        <v>-3.2</v>
      </c>
      <c r="AC11" s="6">
        <f t="shared" si="0"/>
        <v>2.3840882014648404E-3</v>
      </c>
    </row>
    <row r="12" spans="1:29" x14ac:dyDescent="0.35">
      <c r="E12" s="1"/>
      <c r="G12" s="11"/>
      <c r="I12"/>
      <c r="AB12" s="1">
        <v>-3.1</v>
      </c>
      <c r="AC12" s="6">
        <f t="shared" si="0"/>
        <v>3.2668190561999182E-3</v>
      </c>
    </row>
    <row r="13" spans="1:29" x14ac:dyDescent="0.35">
      <c r="E13" s="1"/>
      <c r="G13" s="11"/>
      <c r="I13"/>
      <c r="AB13" s="1">
        <v>-3</v>
      </c>
      <c r="AC13" s="6">
        <f t="shared" si="0"/>
        <v>4.4318484119380075E-3</v>
      </c>
    </row>
    <row r="14" spans="1:29" x14ac:dyDescent="0.35">
      <c r="H14" s="1"/>
      <c r="I14"/>
      <c r="AB14" s="1">
        <v>-2.9</v>
      </c>
      <c r="AC14" s="6">
        <f t="shared" si="0"/>
        <v>5.9525324197758538E-3</v>
      </c>
    </row>
    <row r="15" spans="1:29" x14ac:dyDescent="0.35">
      <c r="H15" s="1"/>
      <c r="I15"/>
      <c r="AB15" s="1">
        <v>-2.8</v>
      </c>
      <c r="AC15" s="6">
        <f t="shared" si="0"/>
        <v>7.9154515829799686E-3</v>
      </c>
    </row>
    <row r="16" spans="1:29" x14ac:dyDescent="0.35">
      <c r="H16" s="1"/>
      <c r="I16"/>
      <c r="AB16" s="1">
        <v>-2.7</v>
      </c>
      <c r="AC16" s="6">
        <f t="shared" si="0"/>
        <v>1.0420934814422592E-2</v>
      </c>
    </row>
    <row r="17" spans="6:29" x14ac:dyDescent="0.35">
      <c r="H17" s="1"/>
      <c r="I17"/>
      <c r="AB17" s="1">
        <v>-2.6</v>
      </c>
      <c r="AC17" s="6">
        <f t="shared" si="0"/>
        <v>1.3582969233685613E-2</v>
      </c>
    </row>
    <row r="18" spans="6:29" x14ac:dyDescent="0.35">
      <c r="F18" s="1"/>
      <c r="I18"/>
      <c r="AB18" s="1">
        <v>-2.5</v>
      </c>
      <c r="AC18" s="6">
        <f t="shared" si="0"/>
        <v>1.752830049356854E-2</v>
      </c>
    </row>
    <row r="19" spans="6:29" x14ac:dyDescent="0.35">
      <c r="F19" s="1"/>
      <c r="AB19" s="1">
        <v>-2.4</v>
      </c>
      <c r="AC19" s="6">
        <f t="shared" si="0"/>
        <v>2.2394530294842899E-2</v>
      </c>
    </row>
    <row r="20" spans="6:29" x14ac:dyDescent="0.35">
      <c r="F20" s="1"/>
      <c r="AB20" s="1">
        <v>-2.2999999999999998</v>
      </c>
      <c r="AC20" s="6">
        <f t="shared" si="0"/>
        <v>2.8327037741601186E-2</v>
      </c>
    </row>
    <row r="21" spans="6:29" x14ac:dyDescent="0.35">
      <c r="F21" s="1"/>
      <c r="AB21" s="1">
        <v>-2.2000000000000002</v>
      </c>
      <c r="AC21" s="6">
        <f t="shared" si="0"/>
        <v>3.5474592846231424E-2</v>
      </c>
    </row>
    <row r="22" spans="6:29" x14ac:dyDescent="0.35">
      <c r="F22" s="1"/>
      <c r="AB22" s="1">
        <v>-2.1</v>
      </c>
      <c r="AC22" s="6">
        <f t="shared" si="0"/>
        <v>4.3983595980427191E-2</v>
      </c>
    </row>
    <row r="23" spans="6:29" x14ac:dyDescent="0.35">
      <c r="F23" s="1"/>
      <c r="AB23" s="1">
        <v>-2</v>
      </c>
      <c r="AC23" s="6">
        <f t="shared" si="0"/>
        <v>5.3990966513188063E-2</v>
      </c>
    </row>
    <row r="24" spans="6:29" x14ac:dyDescent="0.35">
      <c r="F24" s="1"/>
      <c r="AB24" s="1">
        <v>-1.9</v>
      </c>
      <c r="AC24" s="6">
        <f t="shared" si="0"/>
        <v>6.5615814774676595E-2</v>
      </c>
    </row>
    <row r="25" spans="6:29" x14ac:dyDescent="0.35">
      <c r="F25" s="1"/>
      <c r="AB25" s="1">
        <v>-1.8</v>
      </c>
      <c r="AC25" s="6">
        <f t="shared" si="0"/>
        <v>7.8950158300894149E-2</v>
      </c>
    </row>
    <row r="26" spans="6:29" x14ac:dyDescent="0.35">
      <c r="F26" s="1"/>
      <c r="AB26" s="1">
        <v>-1.7</v>
      </c>
      <c r="AC26" s="6">
        <f t="shared" si="0"/>
        <v>9.4049077376886947E-2</v>
      </c>
    </row>
    <row r="27" spans="6:29" x14ac:dyDescent="0.35">
      <c r="F27" s="1"/>
      <c r="AB27" s="1">
        <v>-1.6</v>
      </c>
      <c r="AC27" s="6">
        <f t="shared" si="0"/>
        <v>0.11092083467945554</v>
      </c>
    </row>
    <row r="28" spans="6:29" x14ac:dyDescent="0.35">
      <c r="F28" s="1"/>
      <c r="AB28" s="1">
        <v>-1.5</v>
      </c>
      <c r="AC28" s="6">
        <f t="shared" si="0"/>
        <v>0.12951759566589174</v>
      </c>
    </row>
    <row r="29" spans="6:29" x14ac:dyDescent="0.35">
      <c r="F29" s="1"/>
      <c r="AB29" s="1">
        <v>-1.4</v>
      </c>
      <c r="AC29" s="6">
        <f t="shared" si="0"/>
        <v>0.14972746563574488</v>
      </c>
    </row>
    <row r="30" spans="6:29" x14ac:dyDescent="0.35">
      <c r="F30" s="1"/>
      <c r="AB30" s="1">
        <v>-1.3</v>
      </c>
      <c r="AC30" s="6">
        <f t="shared" si="0"/>
        <v>0.17136859204780736</v>
      </c>
    </row>
    <row r="31" spans="6:29" x14ac:dyDescent="0.35">
      <c r="AB31" s="1">
        <v>-1.2</v>
      </c>
      <c r="AC31" s="6">
        <f t="shared" si="0"/>
        <v>0.19418605498321295</v>
      </c>
    </row>
    <row r="32" spans="6:29" x14ac:dyDescent="0.35">
      <c r="AB32" s="1">
        <v>-1.1000000000000001</v>
      </c>
      <c r="AC32" s="6">
        <f t="shared" si="0"/>
        <v>0.21785217703255053</v>
      </c>
    </row>
    <row r="33" spans="28:29" x14ac:dyDescent="0.35">
      <c r="AB33" s="1">
        <v>-1</v>
      </c>
      <c r="AC33" s="6">
        <f t="shared" si="0"/>
        <v>0.24197072451914337</v>
      </c>
    </row>
    <row r="34" spans="28:29" x14ac:dyDescent="0.35">
      <c r="AB34" s="1">
        <v>-0.9</v>
      </c>
      <c r="AC34" s="6">
        <f t="shared" si="0"/>
        <v>0.26608524989875482</v>
      </c>
    </row>
    <row r="35" spans="28:29" x14ac:dyDescent="0.35">
      <c r="AB35" s="1">
        <v>-0.8</v>
      </c>
      <c r="AC35" s="6">
        <f t="shared" si="0"/>
        <v>0.28969155276148273</v>
      </c>
    </row>
    <row r="36" spans="28:29" x14ac:dyDescent="0.35">
      <c r="AB36" s="1">
        <v>-0.7</v>
      </c>
      <c r="AC36" s="6">
        <f t="shared" si="0"/>
        <v>0.31225393336676127</v>
      </c>
    </row>
    <row r="37" spans="28:29" x14ac:dyDescent="0.35">
      <c r="AB37" s="1">
        <v>-0.6</v>
      </c>
      <c r="AC37" s="6">
        <f t="shared" si="0"/>
        <v>0.33322460289179967</v>
      </c>
    </row>
    <row r="38" spans="28:29" x14ac:dyDescent="0.35">
      <c r="AB38" s="1">
        <v>-0.5</v>
      </c>
      <c r="AC38" s="6">
        <f t="shared" si="0"/>
        <v>0.35206532676429952</v>
      </c>
    </row>
    <row r="39" spans="28:29" x14ac:dyDescent="0.35">
      <c r="AB39" s="1">
        <v>-0.4</v>
      </c>
      <c r="AC39" s="6">
        <f t="shared" si="0"/>
        <v>0.36827014030332333</v>
      </c>
    </row>
    <row r="40" spans="28:29" x14ac:dyDescent="0.35">
      <c r="AB40" s="1">
        <v>-0.3</v>
      </c>
      <c r="AC40" s="6">
        <f t="shared" si="0"/>
        <v>0.38138781546052414</v>
      </c>
    </row>
    <row r="41" spans="28:29" x14ac:dyDescent="0.35">
      <c r="AB41" s="1">
        <v>-0.2</v>
      </c>
      <c r="AC41" s="6">
        <f t="shared" si="0"/>
        <v>0.39104269397545588</v>
      </c>
    </row>
    <row r="42" spans="28:29" x14ac:dyDescent="0.35">
      <c r="AB42" s="1">
        <v>-0.1</v>
      </c>
      <c r="AC42" s="6">
        <f t="shared" si="0"/>
        <v>0.39695254747701181</v>
      </c>
    </row>
    <row r="43" spans="28:29" x14ac:dyDescent="0.35">
      <c r="AB43" s="1">
        <v>0</v>
      </c>
      <c r="AC43" s="6">
        <f t="shared" si="0"/>
        <v>0.3989422804014327</v>
      </c>
    </row>
    <row r="44" spans="28:29" x14ac:dyDescent="0.35">
      <c r="AB44" s="1">
        <v>9.9999999999999603E-2</v>
      </c>
      <c r="AC44" s="6">
        <f t="shared" si="0"/>
        <v>0.39695254747701181</v>
      </c>
    </row>
    <row r="45" spans="28:29" x14ac:dyDescent="0.35">
      <c r="AB45" s="1">
        <v>0.2</v>
      </c>
      <c r="AC45" s="6">
        <f t="shared" si="0"/>
        <v>0.39104269397545588</v>
      </c>
    </row>
    <row r="46" spans="28:29" x14ac:dyDescent="0.35">
      <c r="AB46" s="1">
        <v>0.3</v>
      </c>
      <c r="AC46" s="6">
        <f t="shared" si="0"/>
        <v>0.38138781546052414</v>
      </c>
    </row>
    <row r="47" spans="28:29" x14ac:dyDescent="0.35">
      <c r="AB47" s="1">
        <v>0.4</v>
      </c>
      <c r="AC47" s="6">
        <f t="shared" si="0"/>
        <v>0.36827014030332333</v>
      </c>
    </row>
    <row r="48" spans="28:29" x14ac:dyDescent="0.35">
      <c r="AB48" s="1">
        <v>0.5</v>
      </c>
      <c r="AC48" s="6">
        <f t="shared" si="0"/>
        <v>0.35206532676429952</v>
      </c>
    </row>
    <row r="49" spans="28:29" x14ac:dyDescent="0.35">
      <c r="AB49" s="1">
        <v>0.6</v>
      </c>
      <c r="AC49" s="6">
        <f t="shared" si="0"/>
        <v>0.33322460289179967</v>
      </c>
    </row>
    <row r="50" spans="28:29" x14ac:dyDescent="0.35">
      <c r="AB50" s="1">
        <v>0.7</v>
      </c>
      <c r="AC50" s="6">
        <f t="shared" si="0"/>
        <v>0.31225393336676127</v>
      </c>
    </row>
    <row r="51" spans="28:29" x14ac:dyDescent="0.35">
      <c r="AB51" s="1">
        <v>0.8</v>
      </c>
      <c r="AC51" s="6">
        <f t="shared" si="0"/>
        <v>0.28969155276148273</v>
      </c>
    </row>
    <row r="52" spans="28:29" x14ac:dyDescent="0.35">
      <c r="AB52" s="1">
        <v>0.9</v>
      </c>
      <c r="AC52" s="6">
        <f t="shared" si="0"/>
        <v>0.26608524989875482</v>
      </c>
    </row>
    <row r="53" spans="28:29" x14ac:dyDescent="0.35">
      <c r="AB53" s="1">
        <v>1</v>
      </c>
      <c r="AC53" s="6">
        <f t="shared" si="0"/>
        <v>0.24197072451914337</v>
      </c>
    </row>
    <row r="54" spans="28:29" x14ac:dyDescent="0.35">
      <c r="AB54" s="1">
        <v>1.1000000000000001</v>
      </c>
      <c r="AC54" s="6">
        <f t="shared" si="0"/>
        <v>0.21785217703255053</v>
      </c>
    </row>
    <row r="55" spans="28:29" x14ac:dyDescent="0.35">
      <c r="AB55" s="1">
        <v>1.2</v>
      </c>
      <c r="AC55" s="6">
        <f t="shared" si="0"/>
        <v>0.19418605498321295</v>
      </c>
    </row>
    <row r="56" spans="28:29" x14ac:dyDescent="0.35">
      <c r="AB56" s="1">
        <v>1.3</v>
      </c>
      <c r="AC56" s="6">
        <f t="shared" si="0"/>
        <v>0.17136859204780736</v>
      </c>
    </row>
    <row r="57" spans="28:29" x14ac:dyDescent="0.35">
      <c r="AB57" s="1">
        <v>1.4</v>
      </c>
      <c r="AC57" s="6">
        <f t="shared" si="0"/>
        <v>0.14972746563574488</v>
      </c>
    </row>
    <row r="58" spans="28:29" x14ac:dyDescent="0.35">
      <c r="AB58" s="1">
        <v>1.50000000000001</v>
      </c>
      <c r="AC58" s="6">
        <f t="shared" si="0"/>
        <v>0.1295175956658898</v>
      </c>
    </row>
    <row r="59" spans="28:29" x14ac:dyDescent="0.35">
      <c r="AB59" s="1">
        <v>1.6</v>
      </c>
      <c r="AC59" s="6">
        <f t="shared" si="0"/>
        <v>0.11092083467945554</v>
      </c>
    </row>
    <row r="60" spans="28:29" x14ac:dyDescent="0.35">
      <c r="AB60" s="1">
        <v>1.7</v>
      </c>
      <c r="AC60" s="6">
        <f t="shared" si="0"/>
        <v>9.4049077376886947E-2</v>
      </c>
    </row>
    <row r="61" spans="28:29" x14ac:dyDescent="0.35">
      <c r="AB61" s="1">
        <v>1.80000000000001</v>
      </c>
      <c r="AC61" s="6">
        <f t="shared" si="0"/>
        <v>7.8950158300892734E-2</v>
      </c>
    </row>
    <row r="62" spans="28:29" x14ac:dyDescent="0.35">
      <c r="AB62" s="1">
        <v>1.9000000000000099</v>
      </c>
      <c r="AC62" s="6">
        <f t="shared" si="0"/>
        <v>6.561581477467536E-2</v>
      </c>
    </row>
    <row r="63" spans="28:29" x14ac:dyDescent="0.35">
      <c r="AB63" s="1">
        <v>2.0000000000000102</v>
      </c>
      <c r="AC63" s="6">
        <f t="shared" si="0"/>
        <v>5.3990966513186953E-2</v>
      </c>
    </row>
    <row r="64" spans="28:29" x14ac:dyDescent="0.35">
      <c r="AB64" s="1">
        <v>2.1</v>
      </c>
      <c r="AC64" s="6">
        <f t="shared" si="0"/>
        <v>4.3983595980427191E-2</v>
      </c>
    </row>
    <row r="65" spans="28:29" x14ac:dyDescent="0.35">
      <c r="AB65" s="1">
        <v>2.2000000000000099</v>
      </c>
      <c r="AC65" s="6">
        <f t="shared" si="0"/>
        <v>3.5474592846230668E-2</v>
      </c>
    </row>
    <row r="66" spans="28:29" x14ac:dyDescent="0.35">
      <c r="AB66" s="1">
        <v>2.30000000000001</v>
      </c>
      <c r="AC66" s="6">
        <f t="shared" si="0"/>
        <v>2.8327037741600516E-2</v>
      </c>
    </row>
    <row r="67" spans="28:29" x14ac:dyDescent="0.35">
      <c r="AB67" s="1">
        <v>2.4000000000000101</v>
      </c>
      <c r="AC67" s="6">
        <f t="shared" si="0"/>
        <v>2.2394530294842355E-2</v>
      </c>
    </row>
    <row r="68" spans="28:29" x14ac:dyDescent="0.35">
      <c r="AB68" s="1">
        <v>2.5000000000000102</v>
      </c>
      <c r="AC68" s="6">
        <f t="shared" si="0"/>
        <v>1.7528300493568086E-2</v>
      </c>
    </row>
    <row r="69" spans="28:29" x14ac:dyDescent="0.35">
      <c r="AB69" s="1">
        <v>2.6000000000000099</v>
      </c>
      <c r="AC69" s="6">
        <f t="shared" ref="AC69:AC83" si="1">_xlfn.NORM.S.DIST(AB69,0)</f>
        <v>1.3582969233685271E-2</v>
      </c>
    </row>
    <row r="70" spans="28:29" x14ac:dyDescent="0.35">
      <c r="AB70" s="1">
        <v>2.7000000000000099</v>
      </c>
      <c r="AC70" s="6">
        <f t="shared" si="1"/>
        <v>1.0420934814422318E-2</v>
      </c>
    </row>
    <row r="71" spans="28:29" x14ac:dyDescent="0.35">
      <c r="AB71" s="1">
        <v>2.80000000000001</v>
      </c>
      <c r="AC71" s="6">
        <f t="shared" si="1"/>
        <v>7.915451582979743E-3</v>
      </c>
    </row>
    <row r="72" spans="28:29" x14ac:dyDescent="0.35">
      <c r="AB72" s="1">
        <v>2.9000000000000101</v>
      </c>
      <c r="AC72" s="6">
        <f t="shared" si="1"/>
        <v>5.9525324197756795E-3</v>
      </c>
    </row>
    <row r="73" spans="28:29" x14ac:dyDescent="0.35">
      <c r="AB73" s="1">
        <v>3.0000000000000102</v>
      </c>
      <c r="AC73" s="6">
        <f t="shared" si="1"/>
        <v>4.431848411937874E-3</v>
      </c>
    </row>
    <row r="74" spans="28:29" x14ac:dyDescent="0.35">
      <c r="AB74" s="1">
        <v>3.1000000000000099</v>
      </c>
      <c r="AC74" s="6">
        <f t="shared" si="1"/>
        <v>3.2668190561998202E-3</v>
      </c>
    </row>
    <row r="75" spans="28:29" x14ac:dyDescent="0.35">
      <c r="AB75" s="1">
        <v>3.2000000000000099</v>
      </c>
      <c r="AC75" s="6">
        <f t="shared" si="1"/>
        <v>2.3840882014647662E-3</v>
      </c>
    </row>
    <row r="76" spans="28:29" x14ac:dyDescent="0.35">
      <c r="AB76" s="1">
        <v>3.30000000000001</v>
      </c>
      <c r="AC76" s="6">
        <f t="shared" si="1"/>
        <v>1.7225689390536229E-3</v>
      </c>
    </row>
    <row r="77" spans="28:29" x14ac:dyDescent="0.35">
      <c r="AB77" s="1">
        <v>3.4000000000000101</v>
      </c>
      <c r="AC77" s="6">
        <f t="shared" si="1"/>
        <v>1.2322191684729772E-3</v>
      </c>
    </row>
    <row r="78" spans="28:29" x14ac:dyDescent="0.35">
      <c r="AB78" s="1">
        <v>3.5000000000000102</v>
      </c>
      <c r="AC78" s="6">
        <f t="shared" si="1"/>
        <v>8.7268269504572915E-4</v>
      </c>
    </row>
    <row r="79" spans="28:29" x14ac:dyDescent="0.35">
      <c r="AB79" s="1">
        <v>3.6000000000000099</v>
      </c>
      <c r="AC79" s="6">
        <f t="shared" si="1"/>
        <v>6.1190193011375076E-4</v>
      </c>
    </row>
    <row r="80" spans="28:29" x14ac:dyDescent="0.35">
      <c r="AB80" s="1">
        <v>3.7000000000000099</v>
      </c>
      <c r="AC80" s="6">
        <f t="shared" si="1"/>
        <v>4.2478027055073593E-4</v>
      </c>
    </row>
    <row r="81" spans="28:29" x14ac:dyDescent="0.35">
      <c r="AB81" s="1">
        <v>3.80000000000001</v>
      </c>
      <c r="AC81" s="6">
        <f t="shared" si="1"/>
        <v>2.919469257914491E-4</v>
      </c>
    </row>
    <row r="82" spans="28:29" x14ac:dyDescent="0.35">
      <c r="AB82" s="1">
        <v>3.9000000000000101</v>
      </c>
      <c r="AC82" s="6">
        <f t="shared" si="1"/>
        <v>1.9865547139276475E-4</v>
      </c>
    </row>
    <row r="83" spans="28:29" x14ac:dyDescent="0.35">
      <c r="AB83" s="1">
        <v>4.0000000000000098</v>
      </c>
      <c r="AC83" s="6">
        <f t="shared" si="1"/>
        <v>1.3383022576488014E-4</v>
      </c>
    </row>
  </sheetData>
  <mergeCells count="3">
    <mergeCell ref="A1:D1"/>
    <mergeCell ref="A3:B3"/>
    <mergeCell ref="D3:E3"/>
  </mergeCells>
  <phoneticPr fontId="1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zoomScale="125" workbookViewId="0">
      <selection sqref="A1:C1"/>
    </sheetView>
  </sheetViews>
  <sheetFormatPr defaultColWidth="8.5546875" defaultRowHeight="15" x14ac:dyDescent="0.35"/>
  <cols>
    <col min="1" max="1" width="9.21875" style="2" customWidth="1"/>
    <col min="2" max="2" width="9.21875" style="1" customWidth="1"/>
    <col min="3" max="3" width="3.77734375" customWidth="1"/>
    <col min="4" max="4" width="12.5546875" style="10" customWidth="1"/>
    <col min="5" max="5" width="10.44140625" style="1" customWidth="1"/>
    <col min="6" max="6" width="3.77734375" customWidth="1"/>
    <col min="7" max="7" width="11.5546875" style="10" customWidth="1"/>
    <col min="8" max="8" width="10.21875" customWidth="1"/>
    <col min="9" max="24" width="8.5546875" customWidth="1"/>
    <col min="25" max="26" width="9.21875" style="1" customWidth="1"/>
  </cols>
  <sheetData>
    <row r="1" spans="1:26" ht="15.6" thickBot="1" x14ac:dyDescent="0.4">
      <c r="A1" s="47" t="s">
        <v>28</v>
      </c>
      <c r="B1" s="47"/>
      <c r="C1" s="47"/>
      <c r="D1" s="23"/>
      <c r="E1" s="24"/>
      <c r="F1" s="23"/>
      <c r="G1" s="23"/>
      <c r="H1" s="23"/>
    </row>
    <row r="2" spans="1:26" ht="10.050000000000001" customHeight="1" thickBot="1" x14ac:dyDescent="0.4">
      <c r="A2" s="25"/>
      <c r="B2" s="24"/>
      <c r="C2" s="23"/>
      <c r="D2" s="23"/>
      <c r="E2" s="24"/>
      <c r="F2" s="23"/>
      <c r="G2" s="23"/>
      <c r="H2" s="23"/>
      <c r="W2" s="3" t="s">
        <v>6</v>
      </c>
      <c r="Y2" s="3" t="s">
        <v>5</v>
      </c>
      <c r="Z2" s="3" t="s">
        <v>3</v>
      </c>
    </row>
    <row r="3" spans="1:26" s="4" customFormat="1" x14ac:dyDescent="0.35">
      <c r="A3" s="46" t="s">
        <v>15</v>
      </c>
      <c r="B3" s="46"/>
      <c r="C3" s="26"/>
      <c r="D3" s="46" t="s">
        <v>50</v>
      </c>
      <c r="E3" s="46"/>
      <c r="F3" s="26"/>
      <c r="G3" s="46" t="s">
        <v>51</v>
      </c>
      <c r="H3" s="46"/>
      <c r="W3" s="4">
        <f>8*SQRT(B5)/80</f>
        <v>1</v>
      </c>
      <c r="Y3" s="1">
        <f>B4-4*SQRT(B5)</f>
        <v>80</v>
      </c>
      <c r="Z3" s="1">
        <f>_xlfn.NORM.DIST(Y3,$B$4,SQRT($B$5),0)</f>
        <v>1.3383022576488536E-5</v>
      </c>
    </row>
    <row r="4" spans="1:26" x14ac:dyDescent="0.35">
      <c r="A4" s="24" t="s">
        <v>18</v>
      </c>
      <c r="B4" s="27">
        <v>120</v>
      </c>
      <c r="C4" s="23"/>
      <c r="D4" s="24" t="s">
        <v>16</v>
      </c>
      <c r="E4" s="27">
        <v>75</v>
      </c>
      <c r="F4" s="23"/>
      <c r="G4" s="24" t="s">
        <v>58</v>
      </c>
      <c r="H4" s="27">
        <v>0.1</v>
      </c>
      <c r="Y4" s="1">
        <f>Y3+$W$3</f>
        <v>81</v>
      </c>
      <c r="Z4" s="1">
        <f t="shared" ref="Z4:Z67" si="0">_xlfn.NORM.DIST(Y4,$B$4,SQRT($B$5),0)</f>
        <v>1.9865547139277272E-5</v>
      </c>
    </row>
    <row r="5" spans="1:26" x14ac:dyDescent="0.35">
      <c r="A5" s="24" t="s">
        <v>19</v>
      </c>
      <c r="B5" s="27">
        <v>100</v>
      </c>
      <c r="C5" s="23"/>
      <c r="D5" s="24" t="s">
        <v>17</v>
      </c>
      <c r="E5" s="27">
        <v>135</v>
      </c>
      <c r="F5" s="23"/>
      <c r="G5" s="24" t="s">
        <v>41</v>
      </c>
      <c r="H5" s="27">
        <v>0.1</v>
      </c>
      <c r="Y5" s="1">
        <f t="shared" ref="Y5:Y68" si="1">Y4+$W$3</f>
        <v>82</v>
      </c>
      <c r="Z5" s="1">
        <f t="shared" si="0"/>
        <v>2.9194692579146026E-5</v>
      </c>
    </row>
    <row r="6" spans="1:26" x14ac:dyDescent="0.35">
      <c r="A6" s="25"/>
      <c r="B6" s="24"/>
      <c r="C6" s="23"/>
      <c r="D6" s="24"/>
      <c r="E6" s="24"/>
      <c r="F6" s="23"/>
      <c r="G6" s="26"/>
      <c r="H6" s="23"/>
      <c r="Y6" s="1">
        <f>Y5+$W$3</f>
        <v>83</v>
      </c>
      <c r="Z6" s="1">
        <f t="shared" si="0"/>
        <v>4.2478027055075142E-5</v>
      </c>
    </row>
    <row r="7" spans="1:26" x14ac:dyDescent="0.35">
      <c r="A7" s="25"/>
      <c r="B7" s="24"/>
      <c r="C7" s="23"/>
      <c r="D7" s="24" t="s">
        <v>52</v>
      </c>
      <c r="E7" s="29">
        <f>_xlfn.NORM.DIST(E4,B4,SQRT(B5),1)</f>
        <v>3.3976731247300535E-6</v>
      </c>
      <c r="F7" s="23"/>
      <c r="G7" s="24" t="s">
        <v>21</v>
      </c>
      <c r="H7" s="39">
        <f>_xlfn.NORM.INV(H4,B4,SQRT(B5))</f>
        <v>107.18448434455399</v>
      </c>
      <c r="Y7" s="1">
        <f>Y6+$W$3</f>
        <v>84</v>
      </c>
      <c r="Z7" s="1">
        <f t="shared" si="0"/>
        <v>6.1190193011377187E-5</v>
      </c>
    </row>
    <row r="8" spans="1:26" x14ac:dyDescent="0.35">
      <c r="A8" s="25"/>
      <c r="B8" s="24"/>
      <c r="C8" s="23"/>
      <c r="D8" s="24" t="s">
        <v>42</v>
      </c>
      <c r="E8" s="29">
        <f>1-_xlfn.NORM.DIST(E5,B4,SQRT(B5),1)</f>
        <v>6.6807201268858085E-2</v>
      </c>
      <c r="F8" s="23"/>
      <c r="G8" s="24" t="s">
        <v>22</v>
      </c>
      <c r="H8" s="39">
        <f>_xlfn.NORM.INV(1-H5,B4,SQRT(B5))</f>
        <v>132.81551565544601</v>
      </c>
      <c r="Y8" s="1">
        <f t="shared" si="1"/>
        <v>85</v>
      </c>
      <c r="Z8" s="1">
        <f t="shared" si="0"/>
        <v>8.726826950457601E-5</v>
      </c>
    </row>
    <row r="9" spans="1:26" ht="15.6" x14ac:dyDescent="0.35">
      <c r="A9" s="25"/>
      <c r="B9" s="24"/>
      <c r="C9" s="23"/>
      <c r="D9" s="24" t="s">
        <v>54</v>
      </c>
      <c r="E9" s="29">
        <f>IF(E4&lt;=E5,_xlfn.NORM.DIST(E5,B4,SQRT(B5),1)-_xlfn.NORM.DIST(E4,B4,SQRT(B5),1),"Invalid a,b")</f>
        <v>0.93318940105801718</v>
      </c>
      <c r="F9" s="23"/>
      <c r="G9" s="23"/>
      <c r="H9" s="23"/>
      <c r="Y9" s="1">
        <f t="shared" si="1"/>
        <v>86</v>
      </c>
      <c r="Z9" s="1">
        <f t="shared" si="0"/>
        <v>1.2322191684730198E-4</v>
      </c>
    </row>
    <row r="10" spans="1:26" x14ac:dyDescent="0.35">
      <c r="A10" s="19"/>
      <c r="B10" s="18"/>
      <c r="C10" s="17"/>
      <c r="D10" s="17"/>
      <c r="E10" s="18"/>
      <c r="F10" s="17"/>
      <c r="G10" s="17"/>
      <c r="H10" s="17"/>
      <c r="Y10" s="1">
        <f t="shared" si="1"/>
        <v>87</v>
      </c>
      <c r="Z10" s="1">
        <f t="shared" si="0"/>
        <v>1.722568939053681E-4</v>
      </c>
    </row>
    <row r="11" spans="1:26" x14ac:dyDescent="0.35">
      <c r="Y11" s="1">
        <f t="shared" si="1"/>
        <v>88</v>
      </c>
      <c r="Z11" s="1">
        <f t="shared" si="0"/>
        <v>2.3840882014648405E-4</v>
      </c>
    </row>
    <row r="12" spans="1:26" x14ac:dyDescent="0.35">
      <c r="Y12" s="1">
        <f t="shared" si="1"/>
        <v>89</v>
      </c>
      <c r="Z12" s="1">
        <f t="shared" si="0"/>
        <v>3.2668190561999186E-4</v>
      </c>
    </row>
    <row r="13" spans="1:26" x14ac:dyDescent="0.35">
      <c r="Y13" s="1">
        <f t="shared" si="1"/>
        <v>90</v>
      </c>
      <c r="Z13" s="1">
        <f t="shared" si="0"/>
        <v>4.4318484119380076E-4</v>
      </c>
    </row>
    <row r="14" spans="1:26" x14ac:dyDescent="0.35">
      <c r="Y14" s="1">
        <f t="shared" si="1"/>
        <v>91</v>
      </c>
      <c r="Z14" s="1">
        <f t="shared" si="0"/>
        <v>5.9525324197758534E-4</v>
      </c>
    </row>
    <row r="15" spans="1:26" x14ac:dyDescent="0.35">
      <c r="Y15" s="1">
        <f t="shared" si="1"/>
        <v>92</v>
      </c>
      <c r="Z15" s="1">
        <f t="shared" si="0"/>
        <v>7.9154515829799694E-4</v>
      </c>
    </row>
    <row r="16" spans="1:26" x14ac:dyDescent="0.35">
      <c r="Y16" s="1">
        <f t="shared" si="1"/>
        <v>93</v>
      </c>
      <c r="Z16" s="1">
        <f t="shared" si="0"/>
        <v>1.0420934814422591E-3</v>
      </c>
    </row>
    <row r="17" spans="25:26" x14ac:dyDescent="0.35">
      <c r="Y17" s="1">
        <f t="shared" si="1"/>
        <v>94</v>
      </c>
      <c r="Z17" s="1">
        <f t="shared" si="0"/>
        <v>1.3582969233685612E-3</v>
      </c>
    </row>
    <row r="18" spans="25:26" x14ac:dyDescent="0.35">
      <c r="Y18" s="1">
        <f t="shared" si="1"/>
        <v>95</v>
      </c>
      <c r="Z18" s="1">
        <f t="shared" si="0"/>
        <v>1.752830049356854E-3</v>
      </c>
    </row>
    <row r="19" spans="25:26" x14ac:dyDescent="0.35">
      <c r="Y19" s="1">
        <f t="shared" si="1"/>
        <v>96</v>
      </c>
      <c r="Z19" s="1">
        <f t="shared" si="0"/>
        <v>2.2394530294842902E-3</v>
      </c>
    </row>
    <row r="20" spans="25:26" x14ac:dyDescent="0.35">
      <c r="Y20" s="1">
        <f t="shared" si="1"/>
        <v>97</v>
      </c>
      <c r="Z20" s="1">
        <f t="shared" si="0"/>
        <v>2.8327037741601186E-3</v>
      </c>
    </row>
    <row r="21" spans="25:26" x14ac:dyDescent="0.35">
      <c r="Y21" s="1">
        <f t="shared" si="1"/>
        <v>98</v>
      </c>
      <c r="Z21" s="1">
        <f t="shared" si="0"/>
        <v>3.5474592846231421E-3</v>
      </c>
    </row>
    <row r="22" spans="25:26" x14ac:dyDescent="0.35">
      <c r="Y22" s="1">
        <f t="shared" si="1"/>
        <v>99</v>
      </c>
      <c r="Z22" s="1">
        <f t="shared" si="0"/>
        <v>4.3983595980427196E-3</v>
      </c>
    </row>
    <row r="23" spans="25:26" x14ac:dyDescent="0.35">
      <c r="Y23" s="1">
        <f t="shared" si="1"/>
        <v>100</v>
      </c>
      <c r="Z23" s="1">
        <f t="shared" si="0"/>
        <v>5.3990966513188061E-3</v>
      </c>
    </row>
    <row r="24" spans="25:26" x14ac:dyDescent="0.35">
      <c r="Y24" s="1">
        <f t="shared" si="1"/>
        <v>101</v>
      </c>
      <c r="Z24" s="1">
        <f t="shared" si="0"/>
        <v>6.5615814774676604E-3</v>
      </c>
    </row>
    <row r="25" spans="25:26" x14ac:dyDescent="0.35">
      <c r="Y25" s="1">
        <f t="shared" si="1"/>
        <v>102</v>
      </c>
      <c r="Z25" s="1">
        <f t="shared" si="0"/>
        <v>7.8950158300894139E-3</v>
      </c>
    </row>
    <row r="26" spans="25:26" x14ac:dyDescent="0.35">
      <c r="Y26" s="1">
        <f t="shared" si="1"/>
        <v>103</v>
      </c>
      <c r="Z26" s="1">
        <f t="shared" si="0"/>
        <v>9.4049077376886937E-3</v>
      </c>
    </row>
    <row r="27" spans="25:26" x14ac:dyDescent="0.35">
      <c r="Y27" s="1">
        <f t="shared" si="1"/>
        <v>104</v>
      </c>
      <c r="Z27" s="1">
        <f t="shared" si="0"/>
        <v>1.1092083467945555E-2</v>
      </c>
    </row>
    <row r="28" spans="25:26" x14ac:dyDescent="0.35">
      <c r="Y28" s="1">
        <f t="shared" si="1"/>
        <v>105</v>
      </c>
      <c r="Z28" s="1">
        <f t="shared" si="0"/>
        <v>1.2951759566589173E-2</v>
      </c>
    </row>
    <row r="29" spans="25:26" x14ac:dyDescent="0.35">
      <c r="Y29" s="1">
        <f t="shared" si="1"/>
        <v>106</v>
      </c>
      <c r="Z29" s="1">
        <f t="shared" si="0"/>
        <v>1.4972746563574486E-2</v>
      </c>
    </row>
    <row r="30" spans="25:26" x14ac:dyDescent="0.35">
      <c r="Y30" s="1">
        <f t="shared" si="1"/>
        <v>107</v>
      </c>
      <c r="Z30" s="1">
        <f t="shared" si="0"/>
        <v>1.7136859204780735E-2</v>
      </c>
    </row>
    <row r="31" spans="25:26" x14ac:dyDescent="0.35">
      <c r="Y31" s="1">
        <f t="shared" si="1"/>
        <v>108</v>
      </c>
      <c r="Z31" s="1">
        <f t="shared" si="0"/>
        <v>1.9418605498321296E-2</v>
      </c>
    </row>
    <row r="32" spans="25:26" x14ac:dyDescent="0.35">
      <c r="Y32" s="1">
        <f t="shared" si="1"/>
        <v>109</v>
      </c>
      <c r="Z32" s="1">
        <f t="shared" si="0"/>
        <v>2.1785217703255054E-2</v>
      </c>
    </row>
    <row r="33" spans="25:26" x14ac:dyDescent="0.35">
      <c r="Y33" s="1">
        <f t="shared" si="1"/>
        <v>110</v>
      </c>
      <c r="Z33" s="1">
        <f t="shared" si="0"/>
        <v>2.4197072451914336E-2</v>
      </c>
    </row>
    <row r="34" spans="25:26" x14ac:dyDescent="0.35">
      <c r="Y34" s="1">
        <f t="shared" si="1"/>
        <v>111</v>
      </c>
      <c r="Z34" s="1">
        <f t="shared" si="0"/>
        <v>2.6608524989875482E-2</v>
      </c>
    </row>
    <row r="35" spans="25:26" x14ac:dyDescent="0.35">
      <c r="Y35" s="1">
        <f t="shared" si="1"/>
        <v>112</v>
      </c>
      <c r="Z35" s="1">
        <f t="shared" si="0"/>
        <v>2.8969155276148274E-2</v>
      </c>
    </row>
    <row r="36" spans="25:26" x14ac:dyDescent="0.35">
      <c r="Y36" s="1">
        <f t="shared" si="1"/>
        <v>113</v>
      </c>
      <c r="Z36" s="1">
        <f t="shared" si="0"/>
        <v>3.1225393336676129E-2</v>
      </c>
    </row>
    <row r="37" spans="25:26" x14ac:dyDescent="0.35">
      <c r="Y37" s="1">
        <f t="shared" si="1"/>
        <v>114</v>
      </c>
      <c r="Z37" s="1">
        <f t="shared" si="0"/>
        <v>3.3322460289179963E-2</v>
      </c>
    </row>
    <row r="38" spans="25:26" x14ac:dyDescent="0.35">
      <c r="Y38" s="1">
        <f t="shared" si="1"/>
        <v>115</v>
      </c>
      <c r="Z38" s="1">
        <f t="shared" si="0"/>
        <v>3.5206532676429952E-2</v>
      </c>
    </row>
    <row r="39" spans="25:26" x14ac:dyDescent="0.35">
      <c r="Y39" s="1">
        <f t="shared" si="1"/>
        <v>116</v>
      </c>
      <c r="Z39" s="1">
        <f t="shared" si="0"/>
        <v>3.6827014030332332E-2</v>
      </c>
    </row>
    <row r="40" spans="25:26" x14ac:dyDescent="0.35">
      <c r="Y40" s="1">
        <f t="shared" si="1"/>
        <v>117</v>
      </c>
      <c r="Z40" s="1">
        <f t="shared" si="0"/>
        <v>3.8138781546052408E-2</v>
      </c>
    </row>
    <row r="41" spans="25:26" x14ac:dyDescent="0.35">
      <c r="Y41" s="1">
        <f t="shared" si="1"/>
        <v>118</v>
      </c>
      <c r="Z41" s="1">
        <f t="shared" si="0"/>
        <v>3.9104269397545591E-2</v>
      </c>
    </row>
    <row r="42" spans="25:26" x14ac:dyDescent="0.35">
      <c r="Y42" s="1">
        <f t="shared" si="1"/>
        <v>119</v>
      </c>
      <c r="Z42" s="1">
        <f t="shared" si="0"/>
        <v>3.9695254747701178E-2</v>
      </c>
    </row>
    <row r="43" spans="25:26" x14ac:dyDescent="0.35">
      <c r="Y43" s="1">
        <f t="shared" si="1"/>
        <v>120</v>
      </c>
      <c r="Z43" s="1">
        <f t="shared" si="0"/>
        <v>3.9894228040143274E-2</v>
      </c>
    </row>
    <row r="44" spans="25:26" x14ac:dyDescent="0.35">
      <c r="Y44" s="1">
        <f t="shared" si="1"/>
        <v>121</v>
      </c>
      <c r="Z44" s="1">
        <f t="shared" si="0"/>
        <v>3.9695254747701178E-2</v>
      </c>
    </row>
    <row r="45" spans="25:26" x14ac:dyDescent="0.35">
      <c r="Y45" s="1">
        <f t="shared" si="1"/>
        <v>122</v>
      </c>
      <c r="Z45" s="1">
        <f t="shared" si="0"/>
        <v>3.9104269397545591E-2</v>
      </c>
    </row>
    <row r="46" spans="25:26" x14ac:dyDescent="0.35">
      <c r="Y46" s="1">
        <f t="shared" si="1"/>
        <v>123</v>
      </c>
      <c r="Z46" s="1">
        <f t="shared" si="0"/>
        <v>3.8138781546052408E-2</v>
      </c>
    </row>
    <row r="47" spans="25:26" x14ac:dyDescent="0.35">
      <c r="Y47" s="1">
        <f t="shared" si="1"/>
        <v>124</v>
      </c>
      <c r="Z47" s="1">
        <f t="shared" si="0"/>
        <v>3.6827014030332332E-2</v>
      </c>
    </row>
    <row r="48" spans="25:26" x14ac:dyDescent="0.35">
      <c r="Y48" s="1">
        <f t="shared" si="1"/>
        <v>125</v>
      </c>
      <c r="Z48" s="1">
        <f t="shared" si="0"/>
        <v>3.5206532676429952E-2</v>
      </c>
    </row>
    <row r="49" spans="25:26" x14ac:dyDescent="0.35">
      <c r="Y49" s="1">
        <f t="shared" si="1"/>
        <v>126</v>
      </c>
      <c r="Z49" s="1">
        <f t="shared" si="0"/>
        <v>3.3322460289179963E-2</v>
      </c>
    </row>
    <row r="50" spans="25:26" x14ac:dyDescent="0.35">
      <c r="Y50" s="1">
        <f t="shared" si="1"/>
        <v>127</v>
      </c>
      <c r="Z50" s="1">
        <f t="shared" si="0"/>
        <v>3.1225393336676129E-2</v>
      </c>
    </row>
    <row r="51" spans="25:26" x14ac:dyDescent="0.35">
      <c r="Y51" s="1">
        <f t="shared" si="1"/>
        <v>128</v>
      </c>
      <c r="Z51" s="1">
        <f t="shared" si="0"/>
        <v>2.8969155276148274E-2</v>
      </c>
    </row>
    <row r="52" spans="25:26" x14ac:dyDescent="0.35">
      <c r="Y52" s="1">
        <f t="shared" si="1"/>
        <v>129</v>
      </c>
      <c r="Z52" s="1">
        <f t="shared" si="0"/>
        <v>2.6608524989875482E-2</v>
      </c>
    </row>
    <row r="53" spans="25:26" x14ac:dyDescent="0.35">
      <c r="Y53" s="1">
        <f t="shared" si="1"/>
        <v>130</v>
      </c>
      <c r="Z53" s="1">
        <f t="shared" si="0"/>
        <v>2.4197072451914336E-2</v>
      </c>
    </row>
    <row r="54" spans="25:26" x14ac:dyDescent="0.35">
      <c r="Y54" s="1">
        <f t="shared" si="1"/>
        <v>131</v>
      </c>
      <c r="Z54" s="1">
        <f t="shared" si="0"/>
        <v>2.1785217703255054E-2</v>
      </c>
    </row>
    <row r="55" spans="25:26" x14ac:dyDescent="0.35">
      <c r="Y55" s="1">
        <f t="shared" si="1"/>
        <v>132</v>
      </c>
      <c r="Z55" s="1">
        <f t="shared" si="0"/>
        <v>1.9418605498321296E-2</v>
      </c>
    </row>
    <row r="56" spans="25:26" x14ac:dyDescent="0.35">
      <c r="Y56" s="1">
        <f t="shared" si="1"/>
        <v>133</v>
      </c>
      <c r="Z56" s="1">
        <f t="shared" si="0"/>
        <v>1.7136859204780735E-2</v>
      </c>
    </row>
    <row r="57" spans="25:26" x14ac:dyDescent="0.35">
      <c r="Y57" s="1">
        <f t="shared" si="1"/>
        <v>134</v>
      </c>
      <c r="Z57" s="1">
        <f t="shared" si="0"/>
        <v>1.4972746563574486E-2</v>
      </c>
    </row>
    <row r="58" spans="25:26" x14ac:dyDescent="0.35">
      <c r="Y58" s="1">
        <f t="shared" si="1"/>
        <v>135</v>
      </c>
      <c r="Z58" s="1">
        <f t="shared" si="0"/>
        <v>1.2951759566589173E-2</v>
      </c>
    </row>
    <row r="59" spans="25:26" x14ac:dyDescent="0.35">
      <c r="Y59" s="1">
        <f t="shared" si="1"/>
        <v>136</v>
      </c>
      <c r="Z59" s="1">
        <f t="shared" si="0"/>
        <v>1.1092083467945555E-2</v>
      </c>
    </row>
    <row r="60" spans="25:26" x14ac:dyDescent="0.35">
      <c r="Y60" s="1">
        <f t="shared" si="1"/>
        <v>137</v>
      </c>
      <c r="Z60" s="1">
        <f t="shared" si="0"/>
        <v>9.4049077376886937E-3</v>
      </c>
    </row>
    <row r="61" spans="25:26" x14ac:dyDescent="0.35">
      <c r="Y61" s="1">
        <f t="shared" si="1"/>
        <v>138</v>
      </c>
      <c r="Z61" s="1">
        <f t="shared" si="0"/>
        <v>7.8950158300894139E-3</v>
      </c>
    </row>
    <row r="62" spans="25:26" x14ac:dyDescent="0.35">
      <c r="Y62" s="1">
        <f t="shared" si="1"/>
        <v>139</v>
      </c>
      <c r="Z62" s="1">
        <f t="shared" si="0"/>
        <v>6.5615814774676604E-3</v>
      </c>
    </row>
    <row r="63" spans="25:26" x14ac:dyDescent="0.35">
      <c r="Y63" s="1">
        <f t="shared" si="1"/>
        <v>140</v>
      </c>
      <c r="Z63" s="1">
        <f t="shared" si="0"/>
        <v>5.3990966513188061E-3</v>
      </c>
    </row>
    <row r="64" spans="25:26" x14ac:dyDescent="0.35">
      <c r="Y64" s="1">
        <f t="shared" si="1"/>
        <v>141</v>
      </c>
      <c r="Z64" s="1">
        <f t="shared" si="0"/>
        <v>4.3983595980427196E-3</v>
      </c>
    </row>
    <row r="65" spans="25:26" x14ac:dyDescent="0.35">
      <c r="Y65" s="1">
        <f t="shared" si="1"/>
        <v>142</v>
      </c>
      <c r="Z65" s="1">
        <f t="shared" si="0"/>
        <v>3.5474592846231421E-3</v>
      </c>
    </row>
    <row r="66" spans="25:26" x14ac:dyDescent="0.35">
      <c r="Y66" s="1">
        <f t="shared" si="1"/>
        <v>143</v>
      </c>
      <c r="Z66" s="1">
        <f t="shared" si="0"/>
        <v>2.8327037741601186E-3</v>
      </c>
    </row>
    <row r="67" spans="25:26" x14ac:dyDescent="0.35">
      <c r="Y67" s="1">
        <f t="shared" si="1"/>
        <v>144</v>
      </c>
      <c r="Z67" s="1">
        <f t="shared" si="0"/>
        <v>2.2394530294842902E-3</v>
      </c>
    </row>
    <row r="68" spans="25:26" x14ac:dyDescent="0.35">
      <c r="Y68" s="1">
        <f t="shared" si="1"/>
        <v>145</v>
      </c>
      <c r="Z68" s="1">
        <f t="shared" ref="Z68:Z83" si="2">_xlfn.NORM.DIST(Y68,$B$4,SQRT($B$5),0)</f>
        <v>1.752830049356854E-3</v>
      </c>
    </row>
    <row r="69" spans="25:26" x14ac:dyDescent="0.35">
      <c r="Y69" s="1">
        <f t="shared" ref="Y69:Y83" si="3">Y68+$W$3</f>
        <v>146</v>
      </c>
      <c r="Z69" s="1">
        <f t="shared" si="2"/>
        <v>1.3582969233685612E-3</v>
      </c>
    </row>
    <row r="70" spans="25:26" x14ac:dyDescent="0.35">
      <c r="Y70" s="1">
        <f t="shared" si="3"/>
        <v>147</v>
      </c>
      <c r="Z70" s="1">
        <f t="shared" si="2"/>
        <v>1.0420934814422591E-3</v>
      </c>
    </row>
    <row r="71" spans="25:26" x14ac:dyDescent="0.35">
      <c r="Y71" s="1">
        <f t="shared" si="3"/>
        <v>148</v>
      </c>
      <c r="Z71" s="1">
        <f t="shared" si="2"/>
        <v>7.9154515829799694E-4</v>
      </c>
    </row>
    <row r="72" spans="25:26" x14ac:dyDescent="0.35">
      <c r="Y72" s="1">
        <f t="shared" si="3"/>
        <v>149</v>
      </c>
      <c r="Z72" s="1">
        <f t="shared" si="2"/>
        <v>5.9525324197758534E-4</v>
      </c>
    </row>
    <row r="73" spans="25:26" x14ac:dyDescent="0.35">
      <c r="Y73" s="1">
        <f t="shared" si="3"/>
        <v>150</v>
      </c>
      <c r="Z73" s="1">
        <f t="shared" si="2"/>
        <v>4.4318484119380076E-4</v>
      </c>
    </row>
    <row r="74" spans="25:26" x14ac:dyDescent="0.35">
      <c r="Y74" s="1">
        <f t="shared" si="3"/>
        <v>151</v>
      </c>
      <c r="Z74" s="1">
        <f t="shared" si="2"/>
        <v>3.2668190561999186E-4</v>
      </c>
    </row>
    <row r="75" spans="25:26" x14ac:dyDescent="0.35">
      <c r="Y75" s="1">
        <f t="shared" si="3"/>
        <v>152</v>
      </c>
      <c r="Z75" s="1">
        <f t="shared" si="2"/>
        <v>2.3840882014648405E-4</v>
      </c>
    </row>
    <row r="76" spans="25:26" x14ac:dyDescent="0.35">
      <c r="Y76" s="1">
        <f t="shared" si="3"/>
        <v>153</v>
      </c>
      <c r="Z76" s="1">
        <f t="shared" si="2"/>
        <v>1.722568939053681E-4</v>
      </c>
    </row>
    <row r="77" spans="25:26" x14ac:dyDescent="0.35">
      <c r="Y77" s="1">
        <f t="shared" si="3"/>
        <v>154</v>
      </c>
      <c r="Z77" s="1">
        <f t="shared" si="2"/>
        <v>1.2322191684730198E-4</v>
      </c>
    </row>
    <row r="78" spans="25:26" x14ac:dyDescent="0.35">
      <c r="Y78" s="1">
        <f t="shared" si="3"/>
        <v>155</v>
      </c>
      <c r="Z78" s="1">
        <f t="shared" si="2"/>
        <v>8.726826950457601E-5</v>
      </c>
    </row>
    <row r="79" spans="25:26" x14ac:dyDescent="0.35">
      <c r="Y79" s="1">
        <f t="shared" si="3"/>
        <v>156</v>
      </c>
      <c r="Z79" s="1">
        <f t="shared" si="2"/>
        <v>6.1190193011377187E-5</v>
      </c>
    </row>
    <row r="80" spans="25:26" x14ac:dyDescent="0.35">
      <c r="Y80" s="1">
        <f t="shared" si="3"/>
        <v>157</v>
      </c>
      <c r="Z80" s="1">
        <f t="shared" si="2"/>
        <v>4.2478027055075142E-5</v>
      </c>
    </row>
    <row r="81" spans="25:26" x14ac:dyDescent="0.35">
      <c r="Y81" s="1">
        <f t="shared" si="3"/>
        <v>158</v>
      </c>
      <c r="Z81" s="1">
        <f t="shared" si="2"/>
        <v>2.9194692579146026E-5</v>
      </c>
    </row>
    <row r="82" spans="25:26" x14ac:dyDescent="0.35">
      <c r="Y82" s="1">
        <f t="shared" si="3"/>
        <v>159</v>
      </c>
      <c r="Z82" s="1">
        <f t="shared" si="2"/>
        <v>1.9865547139277272E-5</v>
      </c>
    </row>
    <row r="83" spans="25:26" x14ac:dyDescent="0.35">
      <c r="Y83" s="1">
        <f t="shared" si="3"/>
        <v>160</v>
      </c>
      <c r="Z83" s="1">
        <f t="shared" si="2"/>
        <v>1.3383022576488536E-5</v>
      </c>
    </row>
  </sheetData>
  <mergeCells count="4">
    <mergeCell ref="A1:C1"/>
    <mergeCell ref="A3:B3"/>
    <mergeCell ref="D3:E3"/>
    <mergeCell ref="G3:H3"/>
  </mergeCells>
  <phoneticPr fontId="1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12"/>
  <sheetViews>
    <sheetView zoomScale="125" workbookViewId="0">
      <selection sqref="A1:C1"/>
    </sheetView>
  </sheetViews>
  <sheetFormatPr defaultColWidth="10.5546875" defaultRowHeight="15" x14ac:dyDescent="0.35"/>
  <cols>
    <col min="1" max="1" width="10.5546875" style="2"/>
    <col min="2" max="2" width="10.5546875" style="9"/>
    <col min="4" max="4" width="10.5546875" style="10"/>
    <col min="5" max="5" width="10.5546875" style="1"/>
    <col min="24" max="25" width="10.5546875" style="1"/>
  </cols>
  <sheetData>
    <row r="1" spans="1:25" ht="15.6" thickBot="1" x14ac:dyDescent="0.4">
      <c r="A1" s="47" t="s">
        <v>29</v>
      </c>
      <c r="B1" s="47"/>
      <c r="C1" s="47"/>
      <c r="D1" s="23"/>
      <c r="E1" s="24"/>
      <c r="F1" s="17"/>
      <c r="I1" t="s">
        <v>1</v>
      </c>
    </row>
    <row r="2" spans="1:25" ht="10.050000000000001" customHeight="1" thickBot="1" x14ac:dyDescent="0.4">
      <c r="A2" s="25"/>
      <c r="B2" s="31"/>
      <c r="C2" s="23"/>
      <c r="D2" s="23"/>
      <c r="E2" s="24"/>
      <c r="F2" s="17"/>
      <c r="W2" s="7"/>
      <c r="X2" s="3" t="s">
        <v>5</v>
      </c>
      <c r="Y2" s="3" t="s">
        <v>7</v>
      </c>
    </row>
    <row r="3" spans="1:25" s="4" customFormat="1" x14ac:dyDescent="0.35">
      <c r="A3" s="46" t="s">
        <v>30</v>
      </c>
      <c r="B3" s="46"/>
      <c r="C3" s="26"/>
      <c r="D3" s="46" t="s">
        <v>50</v>
      </c>
      <c r="E3" s="46"/>
      <c r="F3" s="20"/>
      <c r="X3" s="1">
        <v>0</v>
      </c>
      <c r="Y3" s="4">
        <f>_xlfn.POISSON.DIST(X3,$B$4,0)</f>
        <v>4.5399929762484854E-5</v>
      </c>
    </row>
    <row r="4" spans="1:25" x14ac:dyDescent="0.35">
      <c r="A4" s="24" t="s">
        <v>18</v>
      </c>
      <c r="B4" s="32">
        <v>10</v>
      </c>
      <c r="C4" s="23"/>
      <c r="D4" s="24" t="s">
        <v>16</v>
      </c>
      <c r="E4" s="27">
        <v>0</v>
      </c>
      <c r="F4" s="17"/>
      <c r="X4" s="1">
        <v>1</v>
      </c>
      <c r="Y4" s="4">
        <f>_xlfn.POISSON.DIST(X4,$B$4,0)</f>
        <v>4.5399929762484861E-4</v>
      </c>
    </row>
    <row r="5" spans="1:25" x14ac:dyDescent="0.35">
      <c r="A5" s="25"/>
      <c r="B5" s="31"/>
      <c r="C5" s="23"/>
      <c r="D5" s="24" t="s">
        <v>17</v>
      </c>
      <c r="E5" s="27">
        <v>7</v>
      </c>
      <c r="F5" s="17"/>
      <c r="X5" s="1">
        <v>2</v>
      </c>
      <c r="Y5" s="4">
        <f t="shared" ref="Y5:Y68" si="0">_xlfn.POISSON.DIST(X5,$B$4,0)</f>
        <v>2.2699964881242444E-3</v>
      </c>
    </row>
    <row r="6" spans="1:25" x14ac:dyDescent="0.35">
      <c r="A6" s="33"/>
      <c r="B6" s="31"/>
      <c r="C6" s="23"/>
      <c r="D6" s="24"/>
      <c r="E6" s="24"/>
      <c r="F6" s="17"/>
      <c r="X6" s="1">
        <v>3</v>
      </c>
      <c r="Y6" s="4">
        <f t="shared" si="0"/>
        <v>7.5666549604141483E-3</v>
      </c>
    </row>
    <row r="7" spans="1:25" x14ac:dyDescent="0.35">
      <c r="A7" s="24" t="s">
        <v>19</v>
      </c>
      <c r="B7" s="34">
        <f>B4</f>
        <v>10</v>
      </c>
      <c r="C7" s="23"/>
      <c r="D7" s="24" t="s">
        <v>31</v>
      </c>
      <c r="E7" s="29">
        <f>_xlfn.POISSON.DIST(E4,B4,0)</f>
        <v>4.5399929762484854E-5</v>
      </c>
      <c r="F7" s="17"/>
      <c r="X7" s="1">
        <v>4</v>
      </c>
      <c r="Y7" s="4">
        <f t="shared" si="0"/>
        <v>1.8916637401035354E-2</v>
      </c>
    </row>
    <row r="8" spans="1:25" x14ac:dyDescent="0.35">
      <c r="A8" s="33"/>
      <c r="B8" s="31"/>
      <c r="C8" s="23"/>
      <c r="D8" s="24" t="s">
        <v>55</v>
      </c>
      <c r="E8" s="29">
        <f>_xlfn.POISSON.DIST(E4,B4,1)</f>
        <v>4.5399929762484854E-5</v>
      </c>
      <c r="F8" s="17"/>
      <c r="X8" s="1">
        <v>5</v>
      </c>
      <c r="Y8" s="4">
        <f t="shared" si="0"/>
        <v>3.7833274802070715E-2</v>
      </c>
    </row>
    <row r="9" spans="1:25" x14ac:dyDescent="0.35">
      <c r="A9" s="25"/>
      <c r="B9" s="23"/>
      <c r="C9" s="23"/>
      <c r="D9" s="24" t="s">
        <v>32</v>
      </c>
      <c r="E9" s="29">
        <f>_xlfn.POISSON.DIST($E$5,$B$4,0)</f>
        <v>9.0079225719215977E-2</v>
      </c>
      <c r="F9" s="17"/>
      <c r="X9" s="1">
        <v>6</v>
      </c>
      <c r="Y9" s="4">
        <f t="shared" si="0"/>
        <v>6.3055458003451192E-2</v>
      </c>
    </row>
    <row r="10" spans="1:25" x14ac:dyDescent="0.35">
      <c r="A10" s="25"/>
      <c r="B10" s="31"/>
      <c r="C10" s="23"/>
      <c r="D10" s="24" t="s">
        <v>56</v>
      </c>
      <c r="E10" s="29">
        <f>1-_xlfn.POISSON.DIST($E$5-1,$B$4,1)</f>
        <v>0.86985857911751707</v>
      </c>
      <c r="F10" s="17"/>
      <c r="X10" s="1">
        <v>7</v>
      </c>
      <c r="Y10" s="4">
        <f t="shared" si="0"/>
        <v>9.0079225719215977E-2</v>
      </c>
    </row>
    <row r="11" spans="1:25" ht="15.6" x14ac:dyDescent="0.35">
      <c r="A11" s="25"/>
      <c r="B11" s="31"/>
      <c r="C11" s="23"/>
      <c r="D11" s="30" t="s">
        <v>57</v>
      </c>
      <c r="E11" s="29">
        <f>IF($E$4&lt;=$E$5,_xlfn.POISSON.DIST($E$5,$B$4,1)-IF($E$4=0,0,_xlfn.POISSON.DIST($E$4-1,$B$4,1)),"Invalid a,b")</f>
        <v>0.22022064660169899</v>
      </c>
      <c r="F11" s="17"/>
      <c r="X11" s="1">
        <v>8</v>
      </c>
      <c r="Y11" s="4">
        <f t="shared" si="0"/>
        <v>0.11259903214901996</v>
      </c>
    </row>
    <row r="12" spans="1:25" ht="12.75" customHeight="1" x14ac:dyDescent="0.35">
      <c r="A12" s="19"/>
      <c r="B12" s="21"/>
      <c r="C12" s="17"/>
      <c r="F12" s="17"/>
      <c r="X12" s="1">
        <v>9</v>
      </c>
      <c r="Y12" s="4">
        <f t="shared" si="0"/>
        <v>0.1251100357211333</v>
      </c>
    </row>
    <row r="13" spans="1:25" x14ac:dyDescent="0.35">
      <c r="E13" s="6" t="s">
        <v>1</v>
      </c>
      <c r="X13" s="1">
        <v>10</v>
      </c>
      <c r="Y13" s="4">
        <f t="shared" si="0"/>
        <v>0.1251100357211333</v>
      </c>
    </row>
    <row r="14" spans="1:25" x14ac:dyDescent="0.35">
      <c r="X14" s="1">
        <v>11</v>
      </c>
      <c r="Y14" s="4">
        <f t="shared" si="0"/>
        <v>0.11373639611012118</v>
      </c>
    </row>
    <row r="15" spans="1:25" x14ac:dyDescent="0.35">
      <c r="E15" s="6" t="s">
        <v>1</v>
      </c>
      <c r="X15" s="1">
        <v>12</v>
      </c>
      <c r="Y15" s="4">
        <f t="shared" si="0"/>
        <v>9.4780330091767673E-2</v>
      </c>
    </row>
    <row r="16" spans="1:25" x14ac:dyDescent="0.35">
      <c r="X16" s="1">
        <v>13</v>
      </c>
      <c r="Y16" s="4">
        <f t="shared" si="0"/>
        <v>7.2907946224436637E-2</v>
      </c>
    </row>
    <row r="17" spans="24:25" x14ac:dyDescent="0.35">
      <c r="X17" s="1">
        <v>14</v>
      </c>
      <c r="Y17" s="4">
        <f t="shared" si="0"/>
        <v>5.2077104446026187E-2</v>
      </c>
    </row>
    <row r="18" spans="24:25" x14ac:dyDescent="0.35">
      <c r="X18" s="1">
        <v>15</v>
      </c>
      <c r="Y18" s="4">
        <f t="shared" si="0"/>
        <v>3.4718069630684127E-2</v>
      </c>
    </row>
    <row r="19" spans="24:25" x14ac:dyDescent="0.35">
      <c r="X19" s="1">
        <v>16</v>
      </c>
      <c r="Y19" s="4">
        <f t="shared" si="0"/>
        <v>2.1698793519177549E-2</v>
      </c>
    </row>
    <row r="20" spans="24:25" x14ac:dyDescent="0.35">
      <c r="X20" s="1">
        <v>17</v>
      </c>
      <c r="Y20" s="4">
        <f t="shared" si="0"/>
        <v>1.2763996187751522E-2</v>
      </c>
    </row>
    <row r="21" spans="24:25" x14ac:dyDescent="0.35">
      <c r="X21" s="1">
        <v>18</v>
      </c>
      <c r="Y21" s="4">
        <f t="shared" si="0"/>
        <v>7.0911089931952852E-3</v>
      </c>
    </row>
    <row r="22" spans="24:25" x14ac:dyDescent="0.35">
      <c r="X22" s="1">
        <v>19</v>
      </c>
      <c r="Y22" s="4">
        <f t="shared" si="0"/>
        <v>3.7321626279975249E-3</v>
      </c>
    </row>
    <row r="23" spans="24:25" x14ac:dyDescent="0.35">
      <c r="X23" s="1">
        <v>20</v>
      </c>
      <c r="Y23" s="4">
        <f t="shared" si="0"/>
        <v>1.8660813139987594E-3</v>
      </c>
    </row>
    <row r="24" spans="24:25" x14ac:dyDescent="0.35">
      <c r="X24" s="1">
        <v>21</v>
      </c>
      <c r="Y24" s="4">
        <f t="shared" si="0"/>
        <v>8.8861014952321864E-4</v>
      </c>
    </row>
    <row r="25" spans="24:25" x14ac:dyDescent="0.35">
      <c r="X25" s="1">
        <v>22</v>
      </c>
      <c r="Y25" s="4">
        <f t="shared" si="0"/>
        <v>4.0391370432873514E-4</v>
      </c>
    </row>
    <row r="26" spans="24:25" x14ac:dyDescent="0.35">
      <c r="X26" s="1">
        <v>23</v>
      </c>
      <c r="Y26" s="4">
        <f t="shared" si="0"/>
        <v>1.7561465405597289E-4</v>
      </c>
    </row>
    <row r="27" spans="24:25" x14ac:dyDescent="0.35">
      <c r="X27" s="1">
        <v>24</v>
      </c>
      <c r="Y27" s="4">
        <f t="shared" si="0"/>
        <v>7.317277252332188E-5</v>
      </c>
    </row>
    <row r="28" spans="24:25" x14ac:dyDescent="0.35">
      <c r="X28" s="1">
        <v>25</v>
      </c>
      <c r="Y28" s="4">
        <f t="shared" si="0"/>
        <v>2.926910900932863E-5</v>
      </c>
    </row>
    <row r="29" spans="24:25" x14ac:dyDescent="0.35">
      <c r="X29" s="1">
        <v>26</v>
      </c>
      <c r="Y29" s="4">
        <f t="shared" si="0"/>
        <v>1.1257349618972562E-5</v>
      </c>
    </row>
    <row r="30" spans="24:25" x14ac:dyDescent="0.35">
      <c r="X30" s="1">
        <v>27</v>
      </c>
      <c r="Y30" s="4">
        <f t="shared" si="0"/>
        <v>4.1693887477676179E-6</v>
      </c>
    </row>
    <row r="31" spans="24:25" x14ac:dyDescent="0.35">
      <c r="X31" s="1">
        <v>28</v>
      </c>
      <c r="Y31" s="4">
        <f t="shared" si="0"/>
        <v>1.4890674099170117E-6</v>
      </c>
    </row>
    <row r="32" spans="24:25" x14ac:dyDescent="0.35">
      <c r="X32" s="1">
        <v>29</v>
      </c>
      <c r="Y32" s="4">
        <f t="shared" si="0"/>
        <v>5.1347152066103749E-7</v>
      </c>
    </row>
    <row r="33" spans="24:25" x14ac:dyDescent="0.35">
      <c r="X33" s="1">
        <v>30</v>
      </c>
      <c r="Y33" s="4">
        <f t="shared" si="0"/>
        <v>1.7115717355367883E-7</v>
      </c>
    </row>
    <row r="34" spans="24:25" x14ac:dyDescent="0.35">
      <c r="X34" s="1">
        <v>31</v>
      </c>
      <c r="Y34" s="4">
        <f t="shared" si="0"/>
        <v>5.5211991468928569E-8</v>
      </c>
    </row>
    <row r="35" spans="24:25" x14ac:dyDescent="0.35">
      <c r="X35" s="1">
        <v>32</v>
      </c>
      <c r="Y35" s="4">
        <f t="shared" si="0"/>
        <v>1.7253747334040217E-8</v>
      </c>
    </row>
    <row r="36" spans="24:25" x14ac:dyDescent="0.35">
      <c r="X36" s="1">
        <v>33</v>
      </c>
      <c r="Y36" s="4">
        <f t="shared" si="0"/>
        <v>5.2284082830424716E-9</v>
      </c>
    </row>
    <row r="37" spans="24:25" x14ac:dyDescent="0.35">
      <c r="X37" s="1">
        <v>34</v>
      </c>
      <c r="Y37" s="4">
        <f t="shared" si="0"/>
        <v>1.5377671420713246E-9</v>
      </c>
    </row>
    <row r="38" spans="24:25" x14ac:dyDescent="0.35">
      <c r="X38" s="1">
        <v>35</v>
      </c>
      <c r="Y38" s="4">
        <f t="shared" si="0"/>
        <v>4.3936204059180545E-10</v>
      </c>
    </row>
    <row r="39" spans="24:25" x14ac:dyDescent="0.35">
      <c r="X39" s="1">
        <v>36</v>
      </c>
      <c r="Y39" s="4">
        <f t="shared" si="0"/>
        <v>1.220450112755023E-10</v>
      </c>
    </row>
    <row r="40" spans="24:25" x14ac:dyDescent="0.35">
      <c r="X40" s="1">
        <v>37</v>
      </c>
      <c r="Y40" s="4">
        <f t="shared" si="0"/>
        <v>3.2985138182567988E-11</v>
      </c>
    </row>
    <row r="41" spans="24:25" x14ac:dyDescent="0.35">
      <c r="X41" s="1">
        <v>38</v>
      </c>
      <c r="Y41" s="4">
        <f t="shared" si="0"/>
        <v>8.6802995217284686E-12</v>
      </c>
    </row>
    <row r="42" spans="24:25" x14ac:dyDescent="0.35">
      <c r="X42" s="1">
        <v>39</v>
      </c>
      <c r="Y42" s="4">
        <f t="shared" si="0"/>
        <v>2.2257178260842245E-12</v>
      </c>
    </row>
    <row r="43" spans="24:25" x14ac:dyDescent="0.35">
      <c r="X43" s="1">
        <v>40</v>
      </c>
      <c r="Y43" s="4">
        <f t="shared" si="0"/>
        <v>5.5642945652105318E-13</v>
      </c>
    </row>
    <row r="44" spans="24:25" x14ac:dyDescent="0.35">
      <c r="X44" s="1">
        <v>41</v>
      </c>
      <c r="Y44" s="4">
        <f t="shared" si="0"/>
        <v>1.3571450159050078E-13</v>
      </c>
    </row>
    <row r="45" spans="24:25" x14ac:dyDescent="0.35">
      <c r="X45" s="1">
        <v>42</v>
      </c>
      <c r="Y45" s="4">
        <f t="shared" si="0"/>
        <v>3.2312976569166618E-14</v>
      </c>
    </row>
    <row r="46" spans="24:25" x14ac:dyDescent="0.35">
      <c r="X46" s="1">
        <v>43</v>
      </c>
      <c r="Y46" s="4">
        <f t="shared" si="0"/>
        <v>7.5146457137597355E-15</v>
      </c>
    </row>
    <row r="47" spans="24:25" x14ac:dyDescent="0.35">
      <c r="X47" s="1">
        <v>44</v>
      </c>
      <c r="Y47" s="4">
        <f t="shared" si="0"/>
        <v>1.7078740258544828E-15</v>
      </c>
    </row>
    <row r="48" spans="24:25" x14ac:dyDescent="0.35">
      <c r="X48" s="1">
        <v>45</v>
      </c>
      <c r="Y48" s="4">
        <f t="shared" si="0"/>
        <v>3.795275613009946E-16</v>
      </c>
    </row>
    <row r="49" spans="24:25" x14ac:dyDescent="0.35">
      <c r="X49" s="1">
        <v>46</v>
      </c>
      <c r="Y49" s="4">
        <f t="shared" si="0"/>
        <v>8.2505991587173415E-17</v>
      </c>
    </row>
    <row r="50" spans="24:25" x14ac:dyDescent="0.35">
      <c r="X50" s="1">
        <v>47</v>
      </c>
      <c r="Y50" s="4">
        <f t="shared" si="0"/>
        <v>1.7554466295143246E-17</v>
      </c>
    </row>
    <row r="51" spans="24:25" x14ac:dyDescent="0.35">
      <c r="X51" s="1">
        <v>48</v>
      </c>
      <c r="Y51" s="4">
        <f t="shared" si="0"/>
        <v>3.6571804781548696E-18</v>
      </c>
    </row>
    <row r="52" spans="24:25" x14ac:dyDescent="0.35">
      <c r="X52" s="1">
        <v>49</v>
      </c>
      <c r="Y52" s="4">
        <f t="shared" si="0"/>
        <v>7.4636336288873822E-19</v>
      </c>
    </row>
    <row r="53" spans="24:25" x14ac:dyDescent="0.35">
      <c r="X53" s="1">
        <v>50</v>
      </c>
      <c r="Y53" s="4">
        <f t="shared" si="0"/>
        <v>1.4927267257774853E-19</v>
      </c>
    </row>
    <row r="54" spans="24:25" x14ac:dyDescent="0.35">
      <c r="X54" s="1">
        <v>51</v>
      </c>
      <c r="Y54" s="4">
        <f t="shared" si="0"/>
        <v>2.926915148583307E-20</v>
      </c>
    </row>
    <row r="55" spans="24:25" x14ac:dyDescent="0.35">
      <c r="X55" s="1">
        <v>52</v>
      </c>
      <c r="Y55" s="4">
        <f t="shared" si="0"/>
        <v>5.628682978044818E-21</v>
      </c>
    </row>
    <row r="56" spans="24:25" x14ac:dyDescent="0.35">
      <c r="X56" s="1">
        <v>53</v>
      </c>
      <c r="Y56" s="4">
        <f t="shared" si="0"/>
        <v>1.0620156562348732E-21</v>
      </c>
    </row>
    <row r="57" spans="24:25" x14ac:dyDescent="0.35">
      <c r="X57" s="1">
        <v>54</v>
      </c>
      <c r="Y57" s="4">
        <f t="shared" si="0"/>
        <v>1.9666956596941868E-22</v>
      </c>
    </row>
    <row r="58" spans="24:25" x14ac:dyDescent="0.35">
      <c r="X58" s="1">
        <v>55</v>
      </c>
      <c r="Y58" s="4">
        <f t="shared" si="0"/>
        <v>3.5758102903530716E-23</v>
      </c>
    </row>
    <row r="59" spans="24:25" x14ac:dyDescent="0.35">
      <c r="X59" s="1">
        <v>56</v>
      </c>
      <c r="Y59" s="4">
        <f t="shared" si="0"/>
        <v>6.3853755184876641E-24</v>
      </c>
    </row>
    <row r="60" spans="24:25" x14ac:dyDescent="0.35">
      <c r="X60" s="1">
        <v>57</v>
      </c>
      <c r="Y60" s="4">
        <f t="shared" si="0"/>
        <v>1.1202413190329169E-24</v>
      </c>
    </row>
    <row r="61" spans="24:25" x14ac:dyDescent="0.35">
      <c r="X61" s="1">
        <v>58</v>
      </c>
      <c r="Y61" s="4">
        <f t="shared" si="0"/>
        <v>1.9314505500567675E-25</v>
      </c>
    </row>
    <row r="62" spans="24:25" x14ac:dyDescent="0.35">
      <c r="X62" s="1">
        <v>59</v>
      </c>
      <c r="Y62" s="4">
        <f t="shared" si="0"/>
        <v>3.273645000096194E-26</v>
      </c>
    </row>
    <row r="63" spans="24:25" x14ac:dyDescent="0.35">
      <c r="X63" s="1">
        <v>60</v>
      </c>
      <c r="Y63" s="4">
        <f t="shared" si="0"/>
        <v>5.4560750001603587E-27</v>
      </c>
    </row>
    <row r="64" spans="24:25" x14ac:dyDescent="0.35">
      <c r="X64" s="1">
        <v>61</v>
      </c>
      <c r="Y64" s="4">
        <f t="shared" si="0"/>
        <v>8.9443852461645323E-28</v>
      </c>
    </row>
    <row r="65" spans="24:25" x14ac:dyDescent="0.35">
      <c r="X65" s="1">
        <v>62</v>
      </c>
      <c r="Y65" s="4">
        <f t="shared" si="0"/>
        <v>1.442642781639432E-28</v>
      </c>
    </row>
    <row r="66" spans="24:25" x14ac:dyDescent="0.35">
      <c r="X66" s="1">
        <v>63</v>
      </c>
      <c r="Y66" s="4">
        <f t="shared" si="0"/>
        <v>2.28990917720548E-29</v>
      </c>
    </row>
    <row r="67" spans="24:25" x14ac:dyDescent="0.35">
      <c r="X67" s="1">
        <v>64</v>
      </c>
      <c r="Y67" s="4">
        <f t="shared" si="0"/>
        <v>3.5779830893835269E-30</v>
      </c>
    </row>
    <row r="68" spans="24:25" x14ac:dyDescent="0.35">
      <c r="X68" s="1">
        <v>65</v>
      </c>
      <c r="Y68" s="4">
        <f t="shared" si="0"/>
        <v>5.5045893682823955E-31</v>
      </c>
    </row>
    <row r="69" spans="24:25" x14ac:dyDescent="0.35">
      <c r="X69" s="1">
        <v>66</v>
      </c>
      <c r="Y69" s="4">
        <f t="shared" ref="Y69:Y132" si="1">_xlfn.POISSON.DIST(X69,$B$4,0)</f>
        <v>8.3402869216400153E-32</v>
      </c>
    </row>
    <row r="70" spans="24:25" x14ac:dyDescent="0.35">
      <c r="X70" s="1">
        <v>67</v>
      </c>
      <c r="Y70" s="4">
        <f t="shared" si="1"/>
        <v>1.2448189435283243E-32</v>
      </c>
    </row>
    <row r="71" spans="24:25" x14ac:dyDescent="0.35">
      <c r="X71" s="1">
        <v>68</v>
      </c>
      <c r="Y71" s="4">
        <f t="shared" si="1"/>
        <v>1.8306160934240197E-33</v>
      </c>
    </row>
    <row r="72" spans="24:25" x14ac:dyDescent="0.35">
      <c r="X72" s="1">
        <v>69</v>
      </c>
      <c r="Y72" s="4">
        <f t="shared" si="1"/>
        <v>2.6530668020637945E-34</v>
      </c>
    </row>
    <row r="73" spans="24:25" x14ac:dyDescent="0.35">
      <c r="X73" s="1">
        <v>70</v>
      </c>
      <c r="Y73" s="4">
        <f t="shared" si="1"/>
        <v>3.7900954315197159E-35</v>
      </c>
    </row>
    <row r="74" spans="24:25" x14ac:dyDescent="0.35">
      <c r="X74" s="1">
        <v>71</v>
      </c>
      <c r="Y74" s="4">
        <f t="shared" si="1"/>
        <v>5.3381625796052812E-36</v>
      </c>
    </row>
    <row r="75" spans="24:25" x14ac:dyDescent="0.35">
      <c r="X75" s="1">
        <v>72</v>
      </c>
      <c r="Y75" s="4">
        <f t="shared" si="1"/>
        <v>7.4141146938961798E-37</v>
      </c>
    </row>
    <row r="76" spans="24:25" x14ac:dyDescent="0.35">
      <c r="X76" s="1">
        <v>73</v>
      </c>
      <c r="Y76" s="4">
        <f t="shared" si="1"/>
        <v>1.0156321498487843E-37</v>
      </c>
    </row>
    <row r="77" spans="24:25" x14ac:dyDescent="0.35">
      <c r="X77" s="1">
        <v>74</v>
      </c>
      <c r="Y77" s="4">
        <f t="shared" si="1"/>
        <v>1.3724758781740212E-38</v>
      </c>
    </row>
    <row r="78" spans="24:25" x14ac:dyDescent="0.35">
      <c r="X78" s="1">
        <v>75</v>
      </c>
      <c r="Y78" s="4">
        <f t="shared" si="1"/>
        <v>1.8299678375654168E-39</v>
      </c>
    </row>
    <row r="79" spans="24:25" x14ac:dyDescent="0.35">
      <c r="X79" s="1">
        <v>76</v>
      </c>
      <c r="Y79" s="4">
        <f t="shared" si="1"/>
        <v>2.407852417849225E-40</v>
      </c>
    </row>
    <row r="80" spans="24:25" x14ac:dyDescent="0.35">
      <c r="X80" s="1">
        <v>77</v>
      </c>
      <c r="Y80" s="4">
        <f t="shared" si="1"/>
        <v>3.1270810621417953E-41</v>
      </c>
    </row>
    <row r="81" spans="24:25" x14ac:dyDescent="0.35">
      <c r="X81" s="1">
        <v>78</v>
      </c>
      <c r="Y81" s="4">
        <f t="shared" si="1"/>
        <v>4.0090782847972004E-42</v>
      </c>
    </row>
    <row r="82" spans="24:25" x14ac:dyDescent="0.35">
      <c r="X82" s="1">
        <v>79</v>
      </c>
      <c r="Y82" s="4">
        <f t="shared" si="1"/>
        <v>5.0747826389837402E-43</v>
      </c>
    </row>
    <row r="83" spans="24:25" x14ac:dyDescent="0.35">
      <c r="X83" s="1">
        <v>80</v>
      </c>
      <c r="Y83" s="4">
        <f t="shared" si="1"/>
        <v>6.3434782987298614E-44</v>
      </c>
    </row>
    <row r="84" spans="24:25" x14ac:dyDescent="0.35">
      <c r="X84" s="1">
        <v>81</v>
      </c>
      <c r="Y84" s="4">
        <f t="shared" si="1"/>
        <v>7.8314546897898183E-45</v>
      </c>
    </row>
    <row r="85" spans="24:25" x14ac:dyDescent="0.35">
      <c r="X85" s="1">
        <v>82</v>
      </c>
      <c r="Y85" s="4">
        <f t="shared" si="1"/>
        <v>9.5505544997436561E-46</v>
      </c>
    </row>
    <row r="86" spans="24:25" x14ac:dyDescent="0.35">
      <c r="X86" s="1">
        <v>83</v>
      </c>
      <c r="Y86" s="4">
        <f t="shared" si="1"/>
        <v>1.1506692168365772E-46</v>
      </c>
    </row>
    <row r="87" spans="24:25" x14ac:dyDescent="0.35">
      <c r="X87" s="1">
        <v>84</v>
      </c>
      <c r="Y87" s="4">
        <f t="shared" si="1"/>
        <v>1.3698443057578496E-47</v>
      </c>
    </row>
    <row r="88" spans="24:25" x14ac:dyDescent="0.35">
      <c r="X88" s="1">
        <v>85</v>
      </c>
      <c r="Y88" s="4">
        <f t="shared" si="1"/>
        <v>1.6115815361857344E-48</v>
      </c>
    </row>
    <row r="89" spans="24:25" x14ac:dyDescent="0.35">
      <c r="X89" s="1">
        <v>86</v>
      </c>
      <c r="Y89" s="4">
        <f t="shared" si="1"/>
        <v>1.8739320188206169E-49</v>
      </c>
    </row>
    <row r="90" spans="24:25" x14ac:dyDescent="0.35">
      <c r="X90" s="1">
        <v>87</v>
      </c>
      <c r="Y90" s="4">
        <f t="shared" si="1"/>
        <v>2.1539448492191034E-50</v>
      </c>
    </row>
    <row r="91" spans="24:25" x14ac:dyDescent="0.35">
      <c r="X91" s="1">
        <v>88</v>
      </c>
      <c r="Y91" s="4">
        <f t="shared" si="1"/>
        <v>2.4476646013852358E-51</v>
      </c>
    </row>
    <row r="92" spans="24:25" x14ac:dyDescent="0.35">
      <c r="X92" s="1">
        <v>89</v>
      </c>
      <c r="Y92" s="4">
        <f t="shared" si="1"/>
        <v>2.7501849453767476E-52</v>
      </c>
    </row>
    <row r="93" spans="24:25" x14ac:dyDescent="0.35">
      <c r="X93" s="1">
        <v>90</v>
      </c>
      <c r="Y93" s="4">
        <f t="shared" si="1"/>
        <v>3.055761050418588E-53</v>
      </c>
    </row>
    <row r="94" spans="24:25" x14ac:dyDescent="0.35">
      <c r="X94" s="1">
        <v>91</v>
      </c>
      <c r="Y94" s="4">
        <f t="shared" si="1"/>
        <v>3.3579791762842475E-54</v>
      </c>
    </row>
    <row r="95" spans="24:25" x14ac:dyDescent="0.35">
      <c r="X95" s="1">
        <v>92</v>
      </c>
      <c r="Y95" s="4">
        <f t="shared" si="1"/>
        <v>3.6499773655262982E-55</v>
      </c>
    </row>
    <row r="96" spans="24:25" x14ac:dyDescent="0.35">
      <c r="X96" s="1">
        <v>93</v>
      </c>
      <c r="Y96" s="4">
        <f t="shared" si="1"/>
        <v>3.9247068446518471E-56</v>
      </c>
    </row>
    <row r="97" spans="24:25" x14ac:dyDescent="0.35">
      <c r="X97" s="1">
        <v>94</v>
      </c>
      <c r="Y97" s="4">
        <f t="shared" si="1"/>
        <v>4.1752200475019405E-57</v>
      </c>
    </row>
    <row r="98" spans="24:25" x14ac:dyDescent="0.35">
      <c r="X98" s="1">
        <v>95</v>
      </c>
      <c r="Y98" s="4">
        <f t="shared" si="1"/>
        <v>4.3949684710546249E-58</v>
      </c>
    </row>
    <row r="99" spans="24:25" x14ac:dyDescent="0.35">
      <c r="X99" s="1">
        <v>96</v>
      </c>
      <c r="Y99" s="4">
        <f t="shared" si="1"/>
        <v>4.5780921573487091E-59</v>
      </c>
    </row>
    <row r="100" spans="24:25" x14ac:dyDescent="0.35">
      <c r="X100" s="1">
        <v>97</v>
      </c>
      <c r="Y100" s="4">
        <f t="shared" si="1"/>
        <v>4.7196826364421584E-60</v>
      </c>
    </row>
    <row r="101" spans="24:25" x14ac:dyDescent="0.35">
      <c r="X101" s="1">
        <v>98</v>
      </c>
      <c r="Y101" s="4">
        <f t="shared" si="1"/>
        <v>4.8160026902468524E-61</v>
      </c>
    </row>
    <row r="102" spans="24:25" x14ac:dyDescent="0.35">
      <c r="X102" s="1">
        <v>99</v>
      </c>
      <c r="Y102" s="4">
        <f t="shared" si="1"/>
        <v>4.8646491820675259E-62</v>
      </c>
    </row>
    <row r="103" spans="24:25" x14ac:dyDescent="0.35">
      <c r="X103" s="1">
        <v>100</v>
      </c>
      <c r="Y103" s="4">
        <f t="shared" si="1"/>
        <v>4.8646491820676192E-63</v>
      </c>
    </row>
    <row r="104" spans="24:25" x14ac:dyDescent="0.35">
      <c r="X104" s="1">
        <f>X103+1</f>
        <v>101</v>
      </c>
      <c r="Y104" s="4">
        <f t="shared" si="1"/>
        <v>4.8164843386807782E-64</v>
      </c>
    </row>
    <row r="105" spans="24:25" x14ac:dyDescent="0.35">
      <c r="X105" s="1">
        <f t="shared" ref="X105:X168" si="2">X104+1</f>
        <v>102</v>
      </c>
      <c r="Y105" s="4">
        <f t="shared" si="1"/>
        <v>4.7220434692949323E-65</v>
      </c>
    </row>
    <row r="106" spans="24:25" x14ac:dyDescent="0.35">
      <c r="X106" s="1">
        <f t="shared" si="2"/>
        <v>103</v>
      </c>
      <c r="Y106" s="4">
        <f t="shared" si="1"/>
        <v>4.5845082226164799E-66</v>
      </c>
    </row>
    <row r="107" spans="24:25" x14ac:dyDescent="0.35">
      <c r="X107" s="1">
        <f t="shared" si="2"/>
        <v>104</v>
      </c>
      <c r="Y107" s="4">
        <f t="shared" si="1"/>
        <v>4.4081809832850626E-67</v>
      </c>
    </row>
    <row r="108" spans="24:25" x14ac:dyDescent="0.35">
      <c r="X108" s="1">
        <f t="shared" si="2"/>
        <v>105</v>
      </c>
      <c r="Y108" s="4">
        <f t="shared" si="1"/>
        <v>4.1982676031286045E-68</v>
      </c>
    </row>
    <row r="109" spans="24:25" x14ac:dyDescent="0.35">
      <c r="X109" s="1">
        <f t="shared" si="2"/>
        <v>106</v>
      </c>
      <c r="Y109" s="4">
        <f t="shared" si="1"/>
        <v>3.9606298142722176E-69</v>
      </c>
    </row>
    <row r="110" spans="24:25" x14ac:dyDescent="0.35">
      <c r="X110" s="1">
        <f t="shared" si="2"/>
        <v>107</v>
      </c>
      <c r="Y110" s="4">
        <f t="shared" si="1"/>
        <v>3.7015231909087617E-70</v>
      </c>
    </row>
    <row r="111" spans="24:25" x14ac:dyDescent="0.35">
      <c r="X111" s="1">
        <f t="shared" si="2"/>
        <v>108</v>
      </c>
      <c r="Y111" s="4">
        <f t="shared" si="1"/>
        <v>3.4273362878784002E-71</v>
      </c>
    </row>
    <row r="112" spans="24:25" x14ac:dyDescent="0.35">
      <c r="X112" s="1">
        <f t="shared" si="2"/>
        <v>109</v>
      </c>
      <c r="Y112" s="4">
        <f t="shared" si="1"/>
        <v>3.1443452182371378E-72</v>
      </c>
    </row>
    <row r="113" spans="24:25" x14ac:dyDescent="0.35">
      <c r="X113" s="1">
        <f t="shared" si="2"/>
        <v>110</v>
      </c>
      <c r="Y113" s="4">
        <f t="shared" si="1"/>
        <v>2.8584956529428135E-73</v>
      </c>
    </row>
    <row r="114" spans="24:25" x14ac:dyDescent="0.35">
      <c r="X114" s="1">
        <f t="shared" si="2"/>
        <v>111</v>
      </c>
      <c r="Y114" s="4">
        <f t="shared" si="1"/>
        <v>2.5752213089574121E-74</v>
      </c>
    </row>
    <row r="115" spans="24:25" x14ac:dyDescent="0.35">
      <c r="X115" s="1">
        <f t="shared" si="2"/>
        <v>112</v>
      </c>
      <c r="Y115" s="4">
        <f t="shared" si="1"/>
        <v>2.2993047401406378E-75</v>
      </c>
    </row>
    <row r="116" spans="24:25" x14ac:dyDescent="0.35">
      <c r="X116" s="1">
        <f t="shared" si="2"/>
        <v>113</v>
      </c>
      <c r="Y116" s="4">
        <f t="shared" si="1"/>
        <v>2.0347829558766303E-76</v>
      </c>
    </row>
    <row r="117" spans="24:25" x14ac:dyDescent="0.35">
      <c r="X117" s="1">
        <f t="shared" si="2"/>
        <v>114</v>
      </c>
      <c r="Y117" s="4">
        <f t="shared" si="1"/>
        <v>1.7848973297163655E-77</v>
      </c>
    </row>
    <row r="118" spans="24:25" x14ac:dyDescent="0.35">
      <c r="X118" s="1">
        <f t="shared" si="2"/>
        <v>115</v>
      </c>
      <c r="Y118" s="4">
        <f t="shared" si="1"/>
        <v>1.5520846345359742E-78</v>
      </c>
    </row>
    <row r="119" spans="24:25" x14ac:dyDescent="0.35">
      <c r="X119" s="1">
        <f t="shared" si="2"/>
        <v>116</v>
      </c>
      <c r="Y119" s="4">
        <f t="shared" si="1"/>
        <v>1.3380039952895917E-79</v>
      </c>
    </row>
    <row r="120" spans="24:25" x14ac:dyDescent="0.35">
      <c r="X120" s="1">
        <f t="shared" si="2"/>
        <v>117</v>
      </c>
      <c r="Y120" s="4">
        <f t="shared" si="1"/>
        <v>1.1435931583671903E-80</v>
      </c>
    </row>
    <row r="121" spans="24:25" x14ac:dyDescent="0.35">
      <c r="X121" s="1">
        <f t="shared" si="2"/>
        <v>118</v>
      </c>
      <c r="Y121" s="4">
        <f t="shared" si="1"/>
        <v>9.6914674437895371E-82</v>
      </c>
    </row>
    <row r="122" spans="24:25" x14ac:dyDescent="0.35">
      <c r="X122" s="1">
        <f t="shared" si="2"/>
        <v>119</v>
      </c>
      <c r="Y122" s="4">
        <f t="shared" si="1"/>
        <v>8.1440902888987266E-83</v>
      </c>
    </row>
    <row r="123" spans="24:25" x14ac:dyDescent="0.35">
      <c r="X123" s="1">
        <f t="shared" si="2"/>
        <v>120</v>
      </c>
      <c r="Y123" s="4">
        <f t="shared" si="1"/>
        <v>6.7867419074158186E-84</v>
      </c>
    </row>
    <row r="124" spans="24:25" x14ac:dyDescent="0.35">
      <c r="X124" s="1">
        <f t="shared" si="2"/>
        <v>121</v>
      </c>
      <c r="Y124" s="4">
        <f t="shared" si="1"/>
        <v>5.6088776094343983E-85</v>
      </c>
    </row>
    <row r="125" spans="24:25" x14ac:dyDescent="0.35">
      <c r="X125" s="1">
        <f t="shared" si="2"/>
        <v>122</v>
      </c>
      <c r="Y125" s="4">
        <f t="shared" si="1"/>
        <v>4.5974406634709514E-86</v>
      </c>
    </row>
    <row r="126" spans="24:25" x14ac:dyDescent="0.35">
      <c r="X126" s="1">
        <f t="shared" si="2"/>
        <v>123</v>
      </c>
      <c r="Y126" s="4">
        <f t="shared" si="1"/>
        <v>3.7377566369679859E-87</v>
      </c>
    </row>
    <row r="127" spans="24:25" x14ac:dyDescent="0.35">
      <c r="X127" s="1">
        <f t="shared" si="2"/>
        <v>124</v>
      </c>
      <c r="Y127" s="4">
        <f t="shared" si="1"/>
        <v>3.0143198685227363E-88</v>
      </c>
    </row>
    <row r="128" spans="24:25" x14ac:dyDescent="0.35">
      <c r="X128" s="1">
        <f t="shared" si="2"/>
        <v>125</v>
      </c>
      <c r="Y128" s="4">
        <f t="shared" si="1"/>
        <v>2.4114558948181137E-89</v>
      </c>
    </row>
    <row r="129" spans="24:25" x14ac:dyDescent="0.35">
      <c r="X129" s="1">
        <f t="shared" si="2"/>
        <v>126</v>
      </c>
      <c r="Y129" s="4">
        <f t="shared" si="1"/>
        <v>1.9138538847763707E-90</v>
      </c>
    </row>
    <row r="130" spans="24:25" x14ac:dyDescent="0.35">
      <c r="X130" s="1">
        <f t="shared" si="2"/>
        <v>127</v>
      </c>
      <c r="Y130" s="4">
        <f t="shared" si="1"/>
        <v>1.5069715628160009E-91</v>
      </c>
    </row>
    <row r="131" spans="24:25" x14ac:dyDescent="0.35">
      <c r="X131" s="1">
        <f t="shared" si="2"/>
        <v>128</v>
      </c>
      <c r="Y131" s="4">
        <f t="shared" si="1"/>
        <v>1.1773215334500165E-92</v>
      </c>
    </row>
    <row r="132" spans="24:25" x14ac:dyDescent="0.35">
      <c r="X132" s="1">
        <f t="shared" si="2"/>
        <v>129</v>
      </c>
      <c r="Y132" s="4">
        <f t="shared" si="1"/>
        <v>9.126523515116306E-94</v>
      </c>
    </row>
    <row r="133" spans="24:25" x14ac:dyDescent="0.35">
      <c r="X133" s="1">
        <f t="shared" si="2"/>
        <v>130</v>
      </c>
      <c r="Y133" s="4">
        <f t="shared" ref="Y133:Y196" si="3">_xlfn.POISSON.DIST(X133,$B$4,0)</f>
        <v>7.0204027039357487E-95</v>
      </c>
    </row>
    <row r="134" spans="24:25" x14ac:dyDescent="0.35">
      <c r="X134" s="1">
        <f t="shared" si="2"/>
        <v>131</v>
      </c>
      <c r="Y134" s="4">
        <f t="shared" si="3"/>
        <v>5.3590860335388906E-96</v>
      </c>
    </row>
    <row r="135" spans="24:25" x14ac:dyDescent="0.35">
      <c r="X135" s="1">
        <f t="shared" si="2"/>
        <v>132</v>
      </c>
      <c r="Y135" s="4">
        <f t="shared" si="3"/>
        <v>4.0599136617716293E-97</v>
      </c>
    </row>
    <row r="136" spans="24:25" x14ac:dyDescent="0.35">
      <c r="X136" s="1">
        <f t="shared" si="2"/>
        <v>133</v>
      </c>
      <c r="Y136" s="4">
        <f t="shared" si="3"/>
        <v>3.0525666629860938E-98</v>
      </c>
    </row>
    <row r="137" spans="24:25" x14ac:dyDescent="0.35">
      <c r="X137" s="1">
        <f t="shared" si="2"/>
        <v>134</v>
      </c>
      <c r="Y137" s="4">
        <f t="shared" si="3"/>
        <v>2.2780348231240822E-99</v>
      </c>
    </row>
    <row r="138" spans="24:25" x14ac:dyDescent="0.35">
      <c r="X138" s="1">
        <f t="shared" si="2"/>
        <v>135</v>
      </c>
      <c r="Y138" s="4">
        <f t="shared" si="3"/>
        <v>1.6874332023141671E-100</v>
      </c>
    </row>
    <row r="139" spans="24:25" x14ac:dyDescent="0.35">
      <c r="X139" s="1">
        <f t="shared" si="2"/>
        <v>136</v>
      </c>
      <c r="Y139" s="4">
        <f t="shared" si="3"/>
        <v>1.2407597075838701E-101</v>
      </c>
    </row>
    <row r="140" spans="24:25" x14ac:dyDescent="0.35">
      <c r="X140" s="1">
        <f t="shared" si="2"/>
        <v>137</v>
      </c>
      <c r="Y140" s="4">
        <f t="shared" si="3"/>
        <v>9.0566402013423664E-103</v>
      </c>
    </row>
    <row r="141" spans="24:25" x14ac:dyDescent="0.35">
      <c r="X141" s="1">
        <f t="shared" si="2"/>
        <v>138</v>
      </c>
      <c r="Y141" s="4">
        <f t="shared" si="3"/>
        <v>6.562782754595917E-104</v>
      </c>
    </row>
    <row r="142" spans="24:25" x14ac:dyDescent="0.35">
      <c r="X142" s="1">
        <f t="shared" si="2"/>
        <v>139</v>
      </c>
      <c r="Y142" s="4">
        <f t="shared" si="3"/>
        <v>4.7214264421555827E-105</v>
      </c>
    </row>
    <row r="143" spans="24:25" x14ac:dyDescent="0.35">
      <c r="X143" s="1">
        <f t="shared" si="2"/>
        <v>140</v>
      </c>
      <c r="Y143" s="4">
        <f t="shared" si="3"/>
        <v>3.3724474586825037E-106</v>
      </c>
    </row>
    <row r="144" spans="24:25" x14ac:dyDescent="0.35">
      <c r="X144" s="1">
        <f t="shared" si="2"/>
        <v>141</v>
      </c>
      <c r="Y144" s="4">
        <f t="shared" si="3"/>
        <v>2.3918067082854369E-107</v>
      </c>
    </row>
    <row r="145" spans="24:25" x14ac:dyDescent="0.35">
      <c r="X145" s="1">
        <f t="shared" si="2"/>
        <v>142</v>
      </c>
      <c r="Y145" s="4">
        <f t="shared" si="3"/>
        <v>1.6843709213277836E-108</v>
      </c>
    </row>
    <row r="146" spans="24:25" x14ac:dyDescent="0.35">
      <c r="X146" s="1">
        <f t="shared" si="2"/>
        <v>143</v>
      </c>
      <c r="Y146" s="4">
        <f t="shared" si="3"/>
        <v>1.1778817631662822E-109</v>
      </c>
    </row>
    <row r="147" spans="24:25" x14ac:dyDescent="0.35">
      <c r="X147" s="1">
        <f t="shared" si="2"/>
        <v>144</v>
      </c>
      <c r="Y147" s="4">
        <f t="shared" si="3"/>
        <v>8.1797344664327112E-111</v>
      </c>
    </row>
    <row r="148" spans="24:25" x14ac:dyDescent="0.35">
      <c r="X148" s="1">
        <f t="shared" si="2"/>
        <v>145</v>
      </c>
      <c r="Y148" s="4">
        <f t="shared" si="3"/>
        <v>5.6411961837463862E-112</v>
      </c>
    </row>
    <row r="149" spans="24:25" x14ac:dyDescent="0.35">
      <c r="X149" s="1">
        <f t="shared" si="2"/>
        <v>146</v>
      </c>
      <c r="Y149" s="4">
        <f t="shared" si="3"/>
        <v>3.8638330025660911E-113</v>
      </c>
    </row>
    <row r="150" spans="24:25" x14ac:dyDescent="0.35">
      <c r="X150" s="1">
        <f t="shared" si="2"/>
        <v>147</v>
      </c>
      <c r="Y150" s="4">
        <f t="shared" si="3"/>
        <v>2.628457824874888E-114</v>
      </c>
    </row>
    <row r="151" spans="24:25" x14ac:dyDescent="0.35">
      <c r="X151" s="1">
        <f t="shared" si="2"/>
        <v>148</v>
      </c>
      <c r="Y151" s="4">
        <f t="shared" si="3"/>
        <v>1.7759850168073972E-115</v>
      </c>
    </row>
    <row r="152" spans="24:25" x14ac:dyDescent="0.35">
      <c r="X152" s="1">
        <f t="shared" si="2"/>
        <v>149</v>
      </c>
      <c r="Y152" s="4">
        <f t="shared" si="3"/>
        <v>1.1919362528908631E-116</v>
      </c>
    </row>
    <row r="153" spans="24:25" x14ac:dyDescent="0.35">
      <c r="X153" s="1">
        <f t="shared" si="2"/>
        <v>150</v>
      </c>
      <c r="Y153" s="4">
        <f t="shared" si="3"/>
        <v>7.9462416859392636E-118</v>
      </c>
    </row>
    <row r="154" spans="24:25" x14ac:dyDescent="0.35">
      <c r="X154" s="1">
        <f t="shared" si="2"/>
        <v>151</v>
      </c>
      <c r="Y154" s="4">
        <f t="shared" si="3"/>
        <v>5.262411712542165E-119</v>
      </c>
    </row>
    <row r="155" spans="24:25" x14ac:dyDescent="0.35">
      <c r="X155" s="1">
        <f t="shared" si="2"/>
        <v>152</v>
      </c>
      <c r="Y155" s="4">
        <f t="shared" si="3"/>
        <v>3.4621129687779583E-120</v>
      </c>
    </row>
    <row r="156" spans="24:25" x14ac:dyDescent="0.35">
      <c r="X156" s="1">
        <f t="shared" si="2"/>
        <v>153</v>
      </c>
      <c r="Y156" s="4">
        <f t="shared" si="3"/>
        <v>2.2628189338416704E-121</v>
      </c>
    </row>
    <row r="157" spans="24:25" x14ac:dyDescent="0.35">
      <c r="X157" s="1">
        <f t="shared" si="2"/>
        <v>154</v>
      </c>
      <c r="Y157" s="4">
        <f t="shared" si="3"/>
        <v>1.4693629440530578E-122</v>
      </c>
    </row>
    <row r="158" spans="24:25" x14ac:dyDescent="0.35">
      <c r="X158" s="1">
        <f t="shared" si="2"/>
        <v>155</v>
      </c>
      <c r="Y158" s="4">
        <f t="shared" si="3"/>
        <v>9.479760929374961E-124</v>
      </c>
    </row>
    <row r="159" spans="24:25" x14ac:dyDescent="0.35">
      <c r="X159" s="1">
        <f t="shared" si="2"/>
        <v>156</v>
      </c>
      <c r="Y159" s="4">
        <f t="shared" si="3"/>
        <v>6.0767698265226142E-125</v>
      </c>
    </row>
    <row r="160" spans="24:25" x14ac:dyDescent="0.35">
      <c r="X160" s="1">
        <f t="shared" si="2"/>
        <v>157</v>
      </c>
      <c r="Y160" s="4">
        <f t="shared" si="3"/>
        <v>3.8705540296320976E-126</v>
      </c>
    </row>
    <row r="161" spans="24:25" x14ac:dyDescent="0.35">
      <c r="X161" s="1">
        <f t="shared" si="2"/>
        <v>158</v>
      </c>
      <c r="Y161" s="4">
        <f t="shared" si="3"/>
        <v>2.4497177402734701E-127</v>
      </c>
    </row>
    <row r="162" spans="24:25" x14ac:dyDescent="0.35">
      <c r="X162" s="1">
        <f t="shared" si="2"/>
        <v>159</v>
      </c>
      <c r="Y162" s="4">
        <f t="shared" si="3"/>
        <v>1.5407029813039294E-128</v>
      </c>
    </row>
    <row r="163" spans="24:25" x14ac:dyDescent="0.35">
      <c r="X163" s="1">
        <f t="shared" si="2"/>
        <v>160</v>
      </c>
      <c r="Y163" s="4">
        <f t="shared" si="3"/>
        <v>9.6293936331501272E-130</v>
      </c>
    </row>
    <row r="164" spans="24:25" x14ac:dyDescent="0.35">
      <c r="X164" s="1">
        <f t="shared" si="2"/>
        <v>161</v>
      </c>
      <c r="Y164" s="4">
        <f t="shared" si="3"/>
        <v>5.9809898342547232E-131</v>
      </c>
    </row>
    <row r="165" spans="24:25" x14ac:dyDescent="0.35">
      <c r="X165" s="1">
        <f t="shared" si="2"/>
        <v>162</v>
      </c>
      <c r="Y165" s="4">
        <f t="shared" si="3"/>
        <v>3.691969033490676E-132</v>
      </c>
    </row>
    <row r="166" spans="24:25" x14ac:dyDescent="0.35">
      <c r="X166" s="1">
        <f t="shared" si="2"/>
        <v>163</v>
      </c>
      <c r="Y166" s="4">
        <f t="shared" si="3"/>
        <v>2.2650116769879333E-133</v>
      </c>
    </row>
    <row r="167" spans="24:25" x14ac:dyDescent="0.35">
      <c r="X167" s="1">
        <f t="shared" si="2"/>
        <v>164</v>
      </c>
      <c r="Y167" s="4">
        <f t="shared" si="3"/>
        <v>1.3811046810902083E-134</v>
      </c>
    </row>
    <row r="168" spans="24:25" x14ac:dyDescent="0.35">
      <c r="X168" s="1">
        <f t="shared" si="2"/>
        <v>165</v>
      </c>
      <c r="Y168" s="4">
        <f t="shared" si="3"/>
        <v>8.3703314005474402E-136</v>
      </c>
    </row>
    <row r="169" spans="24:25" x14ac:dyDescent="0.35">
      <c r="X169" s="1">
        <f t="shared" ref="X169:X232" si="4">X168+1</f>
        <v>166</v>
      </c>
      <c r="Y169" s="4">
        <f t="shared" si="3"/>
        <v>5.0423683135827222E-137</v>
      </c>
    </row>
    <row r="170" spans="24:25" x14ac:dyDescent="0.35">
      <c r="X170" s="1">
        <f t="shared" si="4"/>
        <v>167</v>
      </c>
      <c r="Y170" s="4">
        <f t="shared" si="3"/>
        <v>3.0193822237022407E-138</v>
      </c>
    </row>
    <row r="171" spans="24:25" x14ac:dyDescent="0.35">
      <c r="X171" s="1">
        <f t="shared" si="4"/>
        <v>168</v>
      </c>
      <c r="Y171" s="4">
        <f t="shared" si="3"/>
        <v>1.7972513236322567E-139</v>
      </c>
    </row>
    <row r="172" spans="24:25" x14ac:dyDescent="0.35">
      <c r="X172" s="1">
        <f t="shared" si="4"/>
        <v>169</v>
      </c>
      <c r="Y172" s="4">
        <f t="shared" si="3"/>
        <v>1.063462321675928E-140</v>
      </c>
    </row>
    <row r="173" spans="24:25" x14ac:dyDescent="0.35">
      <c r="X173" s="1">
        <f t="shared" si="4"/>
        <v>170</v>
      </c>
      <c r="Y173" s="4">
        <f t="shared" si="3"/>
        <v>6.2556607157404068E-142</v>
      </c>
    </row>
    <row r="174" spans="24:25" x14ac:dyDescent="0.35">
      <c r="X174" s="1">
        <f t="shared" si="4"/>
        <v>171</v>
      </c>
      <c r="Y174" s="4">
        <f t="shared" si="3"/>
        <v>3.6582811203161543E-143</v>
      </c>
    </row>
    <row r="175" spans="24:25" x14ac:dyDescent="0.35">
      <c r="X175" s="1">
        <f t="shared" si="4"/>
        <v>172</v>
      </c>
      <c r="Y175" s="4">
        <f t="shared" si="3"/>
        <v>2.1269076280907967E-144</v>
      </c>
    </row>
    <row r="176" spans="24:25" x14ac:dyDescent="0.35">
      <c r="X176" s="1">
        <f t="shared" si="4"/>
        <v>173</v>
      </c>
      <c r="Y176" s="4">
        <f t="shared" si="3"/>
        <v>1.229426374618952E-145</v>
      </c>
    </row>
    <row r="177" spans="24:25" x14ac:dyDescent="0.35">
      <c r="X177" s="1">
        <f t="shared" si="4"/>
        <v>174</v>
      </c>
      <c r="Y177" s="4">
        <f t="shared" si="3"/>
        <v>7.0656688196491522E-147</v>
      </c>
    </row>
    <row r="178" spans="24:25" x14ac:dyDescent="0.35">
      <c r="X178" s="1">
        <f t="shared" si="4"/>
        <v>175</v>
      </c>
      <c r="Y178" s="4">
        <f t="shared" si="3"/>
        <v>4.0375250397993615E-148</v>
      </c>
    </row>
    <row r="179" spans="24:25" x14ac:dyDescent="0.35">
      <c r="X179" s="1">
        <f t="shared" si="4"/>
        <v>176</v>
      </c>
      <c r="Y179" s="4">
        <f t="shared" si="3"/>
        <v>2.2940483180678756E-149</v>
      </c>
    </row>
    <row r="180" spans="24:25" x14ac:dyDescent="0.35">
      <c r="X180" s="1">
        <f t="shared" si="4"/>
        <v>177</v>
      </c>
      <c r="Y180" s="4">
        <f t="shared" si="3"/>
        <v>1.2960724960835841E-150</v>
      </c>
    </row>
    <row r="181" spans="24:25" x14ac:dyDescent="0.35">
      <c r="X181" s="1">
        <f t="shared" si="4"/>
        <v>178</v>
      </c>
      <c r="Y181" s="4">
        <f t="shared" si="3"/>
        <v>7.2813061577724089E-152</v>
      </c>
    </row>
    <row r="182" spans="24:25" x14ac:dyDescent="0.35">
      <c r="X182" s="1">
        <f t="shared" si="4"/>
        <v>179</v>
      </c>
      <c r="Y182" s="4">
        <f t="shared" si="3"/>
        <v>4.0677688032250232E-153</v>
      </c>
    </row>
    <row r="183" spans="24:25" x14ac:dyDescent="0.35">
      <c r="X183" s="1">
        <f t="shared" si="4"/>
        <v>180</v>
      </c>
      <c r="Y183" s="4">
        <f t="shared" si="3"/>
        <v>2.2598715573473804E-154</v>
      </c>
    </row>
    <row r="184" spans="24:25" x14ac:dyDescent="0.35">
      <c r="X184" s="1">
        <f t="shared" si="4"/>
        <v>181</v>
      </c>
      <c r="Y184" s="4">
        <f t="shared" si="3"/>
        <v>1.2485478217387972E-155</v>
      </c>
    </row>
    <row r="185" spans="24:25" x14ac:dyDescent="0.35">
      <c r="X185" s="1">
        <f t="shared" si="4"/>
        <v>182</v>
      </c>
      <c r="Y185" s="4">
        <f t="shared" si="3"/>
        <v>6.8601528666971311E-157</v>
      </c>
    </row>
    <row r="186" spans="24:25" x14ac:dyDescent="0.35">
      <c r="X186" s="1">
        <f t="shared" si="4"/>
        <v>183</v>
      </c>
      <c r="Y186" s="4">
        <f t="shared" si="3"/>
        <v>3.7487174134951505E-158</v>
      </c>
    </row>
    <row r="187" spans="24:25" x14ac:dyDescent="0.35">
      <c r="X187" s="1">
        <f t="shared" si="4"/>
        <v>184</v>
      </c>
      <c r="Y187" s="4">
        <f t="shared" si="3"/>
        <v>2.0373464203780126E-159</v>
      </c>
    </row>
    <row r="188" spans="24:25" x14ac:dyDescent="0.35">
      <c r="X188" s="1">
        <f t="shared" si="4"/>
        <v>185</v>
      </c>
      <c r="Y188" s="4">
        <f t="shared" si="3"/>
        <v>1.1012683353395014E-160</v>
      </c>
    </row>
    <row r="189" spans="24:25" x14ac:dyDescent="0.35">
      <c r="X189" s="1">
        <f t="shared" si="4"/>
        <v>186</v>
      </c>
      <c r="Y189" s="4">
        <f t="shared" si="3"/>
        <v>5.9207975018247805E-162</v>
      </c>
    </row>
    <row r="190" spans="24:25" x14ac:dyDescent="0.35">
      <c r="X190" s="1">
        <f t="shared" si="4"/>
        <v>187</v>
      </c>
      <c r="Y190" s="4">
        <f t="shared" si="3"/>
        <v>3.1662018726335647E-163</v>
      </c>
    </row>
    <row r="191" spans="24:25" x14ac:dyDescent="0.35">
      <c r="X191" s="1">
        <f t="shared" si="4"/>
        <v>188</v>
      </c>
      <c r="Y191" s="4">
        <f t="shared" si="3"/>
        <v>1.6841499322519232E-164</v>
      </c>
    </row>
    <row r="192" spans="24:25" x14ac:dyDescent="0.35">
      <c r="X192" s="1">
        <f t="shared" si="4"/>
        <v>189</v>
      </c>
      <c r="Y192" s="4">
        <f t="shared" si="3"/>
        <v>8.9108462023907455E-166</v>
      </c>
    </row>
    <row r="193" spans="24:25" x14ac:dyDescent="0.35">
      <c r="X193" s="1">
        <f t="shared" si="4"/>
        <v>190</v>
      </c>
      <c r="Y193" s="4">
        <f t="shared" si="3"/>
        <v>4.6899190538900852E-167</v>
      </c>
    </row>
    <row r="194" spans="24:25" x14ac:dyDescent="0.35">
      <c r="X194" s="1">
        <f t="shared" si="4"/>
        <v>191</v>
      </c>
      <c r="Y194" s="4">
        <f t="shared" si="3"/>
        <v>2.4554550020366301E-168</v>
      </c>
    </row>
    <row r="195" spans="24:25" x14ac:dyDescent="0.35">
      <c r="X195" s="1">
        <f t="shared" si="4"/>
        <v>192</v>
      </c>
      <c r="Y195" s="4">
        <f t="shared" si="3"/>
        <v>1.2788828135607965E-169</v>
      </c>
    </row>
    <row r="196" spans="24:25" x14ac:dyDescent="0.35">
      <c r="X196" s="1">
        <f t="shared" si="4"/>
        <v>193</v>
      </c>
      <c r="Y196" s="4">
        <f t="shared" si="3"/>
        <v>6.6263358215589132E-171</v>
      </c>
    </row>
    <row r="197" spans="24:25" x14ac:dyDescent="0.35">
      <c r="X197" s="1">
        <f t="shared" si="4"/>
        <v>194</v>
      </c>
      <c r="Y197" s="4">
        <f t="shared" ref="Y197:Y260" si="5">_xlfn.POISSON.DIST(X197,$B$4,0)</f>
        <v>3.4156370214221245E-172</v>
      </c>
    </row>
    <row r="198" spans="24:25" x14ac:dyDescent="0.35">
      <c r="X198" s="1">
        <f t="shared" si="4"/>
        <v>195</v>
      </c>
      <c r="Y198" s="4">
        <f t="shared" si="5"/>
        <v>1.7516087289342924E-173</v>
      </c>
    </row>
    <row r="199" spans="24:25" x14ac:dyDescent="0.35">
      <c r="X199" s="1">
        <f t="shared" si="4"/>
        <v>196</v>
      </c>
      <c r="Y199" s="4">
        <f t="shared" si="5"/>
        <v>8.9367792292568868E-175</v>
      </c>
    </row>
    <row r="200" spans="24:25" x14ac:dyDescent="0.35">
      <c r="X200" s="1">
        <f t="shared" si="4"/>
        <v>197</v>
      </c>
      <c r="Y200" s="4">
        <f t="shared" si="5"/>
        <v>4.5364361569833587E-176</v>
      </c>
    </row>
    <row r="201" spans="24:25" x14ac:dyDescent="0.35">
      <c r="X201" s="1">
        <f t="shared" si="4"/>
        <v>198</v>
      </c>
      <c r="Y201" s="4">
        <f t="shared" si="5"/>
        <v>2.2911293722137075E-177</v>
      </c>
    </row>
    <row r="202" spans="24:25" x14ac:dyDescent="0.35">
      <c r="X202" s="1">
        <f t="shared" si="4"/>
        <v>199</v>
      </c>
      <c r="Y202" s="4">
        <f t="shared" si="5"/>
        <v>1.1513212925696829E-178</v>
      </c>
    </row>
    <row r="203" spans="24:25" x14ac:dyDescent="0.35">
      <c r="X203" s="1">
        <f t="shared" si="4"/>
        <v>200</v>
      </c>
      <c r="Y203" s="4">
        <f t="shared" si="5"/>
        <v>5.7566064628489158E-180</v>
      </c>
    </row>
    <row r="204" spans="24:25" x14ac:dyDescent="0.35">
      <c r="X204" s="1">
        <f t="shared" si="4"/>
        <v>201</v>
      </c>
      <c r="Y204" s="4">
        <f t="shared" si="5"/>
        <v>2.8639833148499396E-181</v>
      </c>
    </row>
    <row r="205" spans="24:25" x14ac:dyDescent="0.35">
      <c r="X205" s="1">
        <f t="shared" si="4"/>
        <v>202</v>
      </c>
      <c r="Y205" s="4">
        <f t="shared" si="5"/>
        <v>1.4178135222029059E-182</v>
      </c>
    </row>
    <row r="206" spans="24:25" x14ac:dyDescent="0.35">
      <c r="X206" s="1">
        <f t="shared" si="4"/>
        <v>203</v>
      </c>
      <c r="Y206" s="4">
        <f t="shared" si="5"/>
        <v>6.9843030650393365E-184</v>
      </c>
    </row>
    <row r="207" spans="24:25" x14ac:dyDescent="0.35">
      <c r="X207" s="1">
        <f t="shared" si="4"/>
        <v>204</v>
      </c>
      <c r="Y207" s="4">
        <f t="shared" si="5"/>
        <v>3.4236779730587101E-185</v>
      </c>
    </row>
    <row r="208" spans="24:25" x14ac:dyDescent="0.35">
      <c r="X208" s="1">
        <f t="shared" si="4"/>
        <v>205</v>
      </c>
      <c r="Y208" s="4">
        <f t="shared" si="5"/>
        <v>1.6700868161260765E-186</v>
      </c>
    </row>
    <row r="209" spans="24:25" x14ac:dyDescent="0.35">
      <c r="X209" s="1">
        <f t="shared" si="4"/>
        <v>206</v>
      </c>
      <c r="Y209" s="4">
        <f t="shared" si="5"/>
        <v>8.1072175540101098E-188</v>
      </c>
    </row>
    <row r="210" spans="24:25" x14ac:dyDescent="0.35">
      <c r="X210" s="1">
        <f t="shared" si="4"/>
        <v>207</v>
      </c>
      <c r="Y210" s="4">
        <f t="shared" si="5"/>
        <v>3.9165302193285857E-189</v>
      </c>
    </row>
    <row r="211" spans="24:25" x14ac:dyDescent="0.35">
      <c r="X211" s="1">
        <f t="shared" si="4"/>
        <v>208</v>
      </c>
      <c r="Y211" s="4">
        <f t="shared" si="5"/>
        <v>1.8829472208309506E-190</v>
      </c>
    </row>
    <row r="212" spans="24:25" x14ac:dyDescent="0.35">
      <c r="X212" s="1">
        <f t="shared" si="4"/>
        <v>209</v>
      </c>
      <c r="Y212" s="4">
        <f t="shared" si="5"/>
        <v>9.0093168460818967E-192</v>
      </c>
    </row>
    <row r="213" spans="24:25" x14ac:dyDescent="0.35">
      <c r="X213" s="1">
        <f t="shared" si="4"/>
        <v>210</v>
      </c>
      <c r="Y213" s="4">
        <f t="shared" si="5"/>
        <v>4.2901508790866361E-193</v>
      </c>
    </row>
    <row r="214" spans="24:25" x14ac:dyDescent="0.35">
      <c r="X214" s="1">
        <f t="shared" si="4"/>
        <v>211</v>
      </c>
      <c r="Y214" s="4">
        <f t="shared" si="5"/>
        <v>2.033246862126202E-194</v>
      </c>
    </row>
    <row r="215" spans="24:25" x14ac:dyDescent="0.35">
      <c r="X215" s="1">
        <f t="shared" si="4"/>
        <v>212</v>
      </c>
      <c r="Y215" s="4">
        <f t="shared" si="5"/>
        <v>9.5907870855006407E-196</v>
      </c>
    </row>
    <row r="216" spans="24:25" x14ac:dyDescent="0.35">
      <c r="X216" s="1">
        <f t="shared" si="4"/>
        <v>213</v>
      </c>
      <c r="Y216" s="4">
        <f t="shared" si="5"/>
        <v>4.502716941549483E-197</v>
      </c>
    </row>
    <row r="217" spans="24:25" x14ac:dyDescent="0.35">
      <c r="X217" s="1">
        <f t="shared" si="4"/>
        <v>214</v>
      </c>
      <c r="Y217" s="4">
        <f t="shared" si="5"/>
        <v>2.1040733371729096E-198</v>
      </c>
    </row>
    <row r="218" spans="24:25" x14ac:dyDescent="0.35">
      <c r="X218" s="1">
        <f t="shared" si="4"/>
        <v>215</v>
      </c>
      <c r="Y218" s="4">
        <f t="shared" si="5"/>
        <v>9.7863876147581068E-200</v>
      </c>
    </row>
    <row r="219" spans="24:25" x14ac:dyDescent="0.35">
      <c r="X219" s="1">
        <f t="shared" si="4"/>
        <v>216</v>
      </c>
      <c r="Y219" s="4">
        <f t="shared" si="5"/>
        <v>4.5307350068320735E-201</v>
      </c>
    </row>
    <row r="220" spans="24:25" x14ac:dyDescent="0.35">
      <c r="X220" s="1">
        <f t="shared" si="4"/>
        <v>217</v>
      </c>
      <c r="Y220" s="4">
        <f t="shared" si="5"/>
        <v>2.0878963165125197E-202</v>
      </c>
    </row>
    <row r="221" spans="24:25" x14ac:dyDescent="0.35">
      <c r="X221" s="1">
        <f t="shared" si="4"/>
        <v>218</v>
      </c>
      <c r="Y221" s="4">
        <f t="shared" si="5"/>
        <v>9.5775060390481946E-204</v>
      </c>
    </row>
    <row r="222" spans="24:25" x14ac:dyDescent="0.35">
      <c r="X222" s="1">
        <f t="shared" si="4"/>
        <v>219</v>
      </c>
      <c r="Y222" s="4">
        <f t="shared" si="5"/>
        <v>4.3732904287893003E-205</v>
      </c>
    </row>
    <row r="223" spans="24:25" x14ac:dyDescent="0.35">
      <c r="X223" s="1">
        <f t="shared" si="4"/>
        <v>220</v>
      </c>
      <c r="Y223" s="4">
        <f t="shared" si="5"/>
        <v>1.9878592858130935E-206</v>
      </c>
    </row>
    <row r="224" spans="24:25" x14ac:dyDescent="0.35">
      <c r="X224" s="1">
        <f t="shared" si="4"/>
        <v>221</v>
      </c>
      <c r="Y224" s="4">
        <f t="shared" si="5"/>
        <v>8.9948383973455867E-208</v>
      </c>
    </row>
    <row r="225" spans="24:25" x14ac:dyDescent="0.35">
      <c r="X225" s="1">
        <f t="shared" si="4"/>
        <v>222</v>
      </c>
      <c r="Y225" s="4">
        <f t="shared" si="5"/>
        <v>4.0517290078127217E-209</v>
      </c>
    </row>
    <row r="226" spans="24:25" x14ac:dyDescent="0.35">
      <c r="X226" s="1">
        <f t="shared" si="4"/>
        <v>223</v>
      </c>
      <c r="Y226" s="4">
        <f t="shared" si="5"/>
        <v>1.8169188375843861E-210</v>
      </c>
    </row>
    <row r="227" spans="24:25" x14ac:dyDescent="0.35">
      <c r="X227" s="1">
        <f t="shared" si="4"/>
        <v>224</v>
      </c>
      <c r="Y227" s="4">
        <f t="shared" si="5"/>
        <v>8.1112448106445072E-212</v>
      </c>
    </row>
    <row r="228" spans="24:25" x14ac:dyDescent="0.35">
      <c r="X228" s="1">
        <f t="shared" si="4"/>
        <v>225</v>
      </c>
      <c r="Y228" s="4">
        <f t="shared" si="5"/>
        <v>3.6049976936199172E-213</v>
      </c>
    </row>
    <row r="229" spans="24:25" x14ac:dyDescent="0.35">
      <c r="X229" s="1">
        <f t="shared" si="4"/>
        <v>226</v>
      </c>
      <c r="Y229" s="4">
        <f t="shared" si="5"/>
        <v>1.5951317228406055E-214</v>
      </c>
    </row>
    <row r="230" spans="24:25" x14ac:dyDescent="0.35">
      <c r="X230" s="1">
        <f t="shared" si="4"/>
        <v>227</v>
      </c>
      <c r="Y230" s="4">
        <f t="shared" si="5"/>
        <v>7.0270119948922816E-216</v>
      </c>
    </row>
    <row r="231" spans="24:25" x14ac:dyDescent="0.35">
      <c r="X231" s="1">
        <f t="shared" si="4"/>
        <v>228</v>
      </c>
      <c r="Y231" s="4">
        <f t="shared" si="5"/>
        <v>3.0820228047772857E-217</v>
      </c>
    </row>
    <row r="232" spans="24:25" x14ac:dyDescent="0.35">
      <c r="X232" s="1">
        <f t="shared" si="4"/>
        <v>229</v>
      </c>
      <c r="Y232" s="4">
        <f t="shared" si="5"/>
        <v>1.3458614868023862E-218</v>
      </c>
    </row>
    <row r="233" spans="24:25" x14ac:dyDescent="0.35">
      <c r="X233" s="1">
        <f t="shared" ref="X233:X296" si="6">X232+1</f>
        <v>230</v>
      </c>
      <c r="Y233" s="4">
        <f t="shared" si="5"/>
        <v>5.8515716817489629E-220</v>
      </c>
    </row>
    <row r="234" spans="24:25" x14ac:dyDescent="0.35">
      <c r="X234" s="1">
        <f t="shared" si="6"/>
        <v>231</v>
      </c>
      <c r="Y234" s="4">
        <f t="shared" si="5"/>
        <v>2.5331479141774492E-221</v>
      </c>
    </row>
    <row r="235" spans="24:25" x14ac:dyDescent="0.35">
      <c r="X235" s="1">
        <f t="shared" si="6"/>
        <v>232</v>
      </c>
      <c r="Y235" s="4">
        <f t="shared" si="5"/>
        <v>1.0918741009384559E-222</v>
      </c>
    </row>
    <row r="236" spans="24:25" x14ac:dyDescent="0.35">
      <c r="X236" s="1">
        <f t="shared" si="6"/>
        <v>233</v>
      </c>
      <c r="Y236" s="4">
        <f t="shared" si="5"/>
        <v>4.686154939650065E-224</v>
      </c>
    </row>
    <row r="237" spans="24:25" x14ac:dyDescent="0.35">
      <c r="X237" s="1">
        <f t="shared" si="6"/>
        <v>234</v>
      </c>
      <c r="Y237" s="4">
        <f t="shared" si="5"/>
        <v>2.002630316089819E-225</v>
      </c>
    </row>
    <row r="238" spans="24:25" x14ac:dyDescent="0.35">
      <c r="X238" s="1">
        <f t="shared" si="6"/>
        <v>235</v>
      </c>
      <c r="Y238" s="4">
        <f t="shared" si="5"/>
        <v>8.5218311322966094E-227</v>
      </c>
    </row>
    <row r="239" spans="24:25" x14ac:dyDescent="0.35">
      <c r="X239" s="1">
        <f t="shared" si="6"/>
        <v>236</v>
      </c>
      <c r="Y239" s="4">
        <f t="shared" si="5"/>
        <v>3.6109453950411533E-228</v>
      </c>
    </row>
    <row r="240" spans="24:25" x14ac:dyDescent="0.35">
      <c r="X240" s="1">
        <f t="shared" si="6"/>
        <v>237</v>
      </c>
      <c r="Y240" s="4">
        <f t="shared" si="5"/>
        <v>1.5236056519159393E-229</v>
      </c>
    </row>
    <row r="241" spans="24:25" x14ac:dyDescent="0.35">
      <c r="X241" s="1">
        <f t="shared" si="6"/>
        <v>238</v>
      </c>
      <c r="Y241" s="4">
        <f t="shared" si="5"/>
        <v>6.4017044198153736E-231</v>
      </c>
    </row>
    <row r="242" spans="24:25" x14ac:dyDescent="0.35">
      <c r="X242" s="1">
        <f t="shared" si="6"/>
        <v>239</v>
      </c>
      <c r="Y242" s="4">
        <f t="shared" si="5"/>
        <v>2.6785374141487167E-232</v>
      </c>
    </row>
    <row r="243" spans="24:25" x14ac:dyDescent="0.35">
      <c r="X243" s="1">
        <f t="shared" si="6"/>
        <v>240</v>
      </c>
      <c r="Y243" s="4">
        <f t="shared" si="5"/>
        <v>1.1160572558952407E-233</v>
      </c>
    </row>
    <row r="244" spans="24:25" x14ac:dyDescent="0.35">
      <c r="X244" s="1">
        <f t="shared" si="6"/>
        <v>241</v>
      </c>
      <c r="Y244" s="4">
        <f t="shared" si="5"/>
        <v>4.6309429705199007E-235</v>
      </c>
    </row>
    <row r="245" spans="24:25" x14ac:dyDescent="0.35">
      <c r="X245" s="1">
        <f t="shared" si="6"/>
        <v>242</v>
      </c>
      <c r="Y245" s="4">
        <f t="shared" si="5"/>
        <v>1.9136127977354847E-236</v>
      </c>
    </row>
    <row r="246" spans="24:25" x14ac:dyDescent="0.35">
      <c r="X246" s="1">
        <f t="shared" si="6"/>
        <v>243</v>
      </c>
      <c r="Y246" s="4">
        <f t="shared" si="5"/>
        <v>7.8749497849199183E-238</v>
      </c>
    </row>
    <row r="247" spans="24:25" x14ac:dyDescent="0.35">
      <c r="X247" s="1">
        <f t="shared" si="6"/>
        <v>244</v>
      </c>
      <c r="Y247" s="4">
        <f t="shared" si="5"/>
        <v>3.2274384364423145E-239</v>
      </c>
    </row>
    <row r="248" spans="24:25" x14ac:dyDescent="0.35">
      <c r="X248" s="1">
        <f t="shared" si="6"/>
        <v>245</v>
      </c>
      <c r="Y248" s="4">
        <f t="shared" si="5"/>
        <v>1.3173218107927697E-240</v>
      </c>
    </row>
    <row r="249" spans="24:25" x14ac:dyDescent="0.35">
      <c r="X249" s="1">
        <f t="shared" si="6"/>
        <v>246</v>
      </c>
      <c r="Y249" s="4">
        <f t="shared" si="5"/>
        <v>5.3549667105400436E-242</v>
      </c>
    </row>
    <row r="250" spans="24:25" x14ac:dyDescent="0.35">
      <c r="X250" s="1">
        <f t="shared" si="6"/>
        <v>247</v>
      </c>
      <c r="Y250" s="4">
        <f t="shared" si="5"/>
        <v>2.1680027168177856E-243</v>
      </c>
    </row>
    <row r="251" spans="24:25" x14ac:dyDescent="0.35">
      <c r="X251" s="1">
        <f t="shared" si="6"/>
        <v>248</v>
      </c>
      <c r="Y251" s="4">
        <f t="shared" si="5"/>
        <v>8.7419464387814556E-245</v>
      </c>
    </row>
    <row r="252" spans="24:25" x14ac:dyDescent="0.35">
      <c r="X252" s="1">
        <f t="shared" si="6"/>
        <v>249</v>
      </c>
      <c r="Y252" s="4">
        <f t="shared" si="5"/>
        <v>3.5108218629642739E-246</v>
      </c>
    </row>
    <row r="253" spans="24:25" x14ac:dyDescent="0.35">
      <c r="X253" s="1">
        <f t="shared" si="6"/>
        <v>250</v>
      </c>
      <c r="Y253" s="4">
        <f t="shared" si="5"/>
        <v>1.4043287451857616E-247</v>
      </c>
    </row>
    <row r="254" spans="24:25" x14ac:dyDescent="0.35">
      <c r="X254" s="1">
        <f t="shared" si="6"/>
        <v>251</v>
      </c>
      <c r="Y254" s="4">
        <f t="shared" si="5"/>
        <v>5.594935239783238E-249</v>
      </c>
    </row>
    <row r="255" spans="24:25" x14ac:dyDescent="0.35">
      <c r="X255" s="1">
        <f t="shared" si="6"/>
        <v>252</v>
      </c>
      <c r="Y255" s="4">
        <f t="shared" si="5"/>
        <v>2.2202123967397307E-250</v>
      </c>
    </row>
    <row r="256" spans="24:25" x14ac:dyDescent="0.35">
      <c r="X256" s="1">
        <f t="shared" si="6"/>
        <v>253</v>
      </c>
      <c r="Y256" s="4">
        <f t="shared" si="5"/>
        <v>8.7755430701166368E-252</v>
      </c>
    </row>
    <row r="257" spans="24:25" x14ac:dyDescent="0.35">
      <c r="X257" s="1">
        <f t="shared" si="6"/>
        <v>254</v>
      </c>
      <c r="Y257" s="4">
        <f t="shared" si="5"/>
        <v>3.4549382165817587E-253</v>
      </c>
    </row>
    <row r="258" spans="24:25" x14ac:dyDescent="0.35">
      <c r="X258" s="1">
        <f t="shared" si="6"/>
        <v>255</v>
      </c>
      <c r="Y258" s="4">
        <f t="shared" si="5"/>
        <v>1.3548777319928795E-254</v>
      </c>
    </row>
    <row r="259" spans="24:25" x14ac:dyDescent="0.35">
      <c r="X259" s="1">
        <f t="shared" si="6"/>
        <v>256</v>
      </c>
      <c r="Y259" s="4">
        <f t="shared" si="5"/>
        <v>5.2924911405969753E-256</v>
      </c>
    </row>
    <row r="260" spans="24:25" x14ac:dyDescent="0.35">
      <c r="X260" s="1">
        <f t="shared" si="6"/>
        <v>257</v>
      </c>
      <c r="Y260" s="4">
        <f t="shared" si="5"/>
        <v>2.0593350741622272E-257</v>
      </c>
    </row>
    <row r="261" spans="24:25" x14ac:dyDescent="0.35">
      <c r="X261" s="1">
        <f t="shared" si="6"/>
        <v>258</v>
      </c>
      <c r="Y261" s="4">
        <f t="shared" ref="Y261:Y324" si="7">_xlfn.POISSON.DIST(X261,$B$4,0)</f>
        <v>7.9819188921007645E-259</v>
      </c>
    </row>
    <row r="262" spans="24:25" x14ac:dyDescent="0.35">
      <c r="X262" s="1">
        <f t="shared" si="6"/>
        <v>259</v>
      </c>
      <c r="Y262" s="4">
        <f t="shared" si="7"/>
        <v>3.0818219660625634E-260</v>
      </c>
    </row>
    <row r="263" spans="24:25" x14ac:dyDescent="0.35">
      <c r="X263" s="1">
        <f t="shared" si="6"/>
        <v>260</v>
      </c>
      <c r="Y263" s="4">
        <f t="shared" si="7"/>
        <v>1.1853161407932011E-261</v>
      </c>
    </row>
    <row r="264" spans="24:25" x14ac:dyDescent="0.35">
      <c r="X264" s="1">
        <f t="shared" si="6"/>
        <v>261</v>
      </c>
      <c r="Y264" s="4">
        <f t="shared" si="7"/>
        <v>4.5414411524645983E-263</v>
      </c>
    </row>
    <row r="265" spans="24:25" x14ac:dyDescent="0.35">
      <c r="X265" s="1">
        <f t="shared" si="6"/>
        <v>262</v>
      </c>
      <c r="Y265" s="4">
        <f t="shared" si="7"/>
        <v>1.7333744856735354E-264</v>
      </c>
    </row>
    <row r="266" spans="24:25" x14ac:dyDescent="0.35">
      <c r="X266" s="1">
        <f t="shared" si="6"/>
        <v>263</v>
      </c>
      <c r="Y266" s="4">
        <f t="shared" si="7"/>
        <v>6.5907775120667076E-266</v>
      </c>
    </row>
    <row r="267" spans="24:25" x14ac:dyDescent="0.35">
      <c r="X267" s="1">
        <f t="shared" si="6"/>
        <v>264</v>
      </c>
      <c r="Y267" s="4">
        <f t="shared" si="7"/>
        <v>2.4965066333584742E-267</v>
      </c>
    </row>
    <row r="268" spans="24:25" x14ac:dyDescent="0.35">
      <c r="X268" s="1">
        <f t="shared" si="6"/>
        <v>265</v>
      </c>
      <c r="Y268" s="4">
        <f t="shared" si="7"/>
        <v>9.4207797485222051E-269</v>
      </c>
    </row>
    <row r="269" spans="24:25" x14ac:dyDescent="0.35">
      <c r="X269" s="1">
        <f t="shared" si="6"/>
        <v>266</v>
      </c>
      <c r="Y269" s="4">
        <f t="shared" si="7"/>
        <v>3.5416465220008144E-270</v>
      </c>
    </row>
    <row r="270" spans="24:25" x14ac:dyDescent="0.35">
      <c r="X270" s="1">
        <f t="shared" si="6"/>
        <v>267</v>
      </c>
      <c r="Y270" s="4">
        <f t="shared" si="7"/>
        <v>1.3264593715358933E-271</v>
      </c>
    </row>
    <row r="271" spans="24:25" x14ac:dyDescent="0.35">
      <c r="X271" s="1">
        <f t="shared" si="6"/>
        <v>268</v>
      </c>
      <c r="Y271" s="4">
        <f t="shared" si="7"/>
        <v>4.9494752669251444E-273</v>
      </c>
    </row>
    <row r="272" spans="24:25" x14ac:dyDescent="0.35">
      <c r="X272" s="1">
        <f t="shared" si="6"/>
        <v>269</v>
      </c>
      <c r="Y272" s="4">
        <f t="shared" si="7"/>
        <v>1.8399536308274611E-274</v>
      </c>
    </row>
    <row r="273" spans="24:25" x14ac:dyDescent="0.35">
      <c r="X273" s="1">
        <f t="shared" si="6"/>
        <v>270</v>
      </c>
      <c r="Y273" s="4">
        <f t="shared" si="7"/>
        <v>6.8146430771375484E-276</v>
      </c>
    </row>
    <row r="274" spans="24:25" x14ac:dyDescent="0.35">
      <c r="X274" s="1">
        <f t="shared" si="6"/>
        <v>271</v>
      </c>
      <c r="Y274" s="4">
        <f t="shared" si="7"/>
        <v>2.5146284417483901E-277</v>
      </c>
    </row>
    <row r="275" spans="24:25" x14ac:dyDescent="0.35">
      <c r="X275" s="1">
        <f t="shared" si="6"/>
        <v>272</v>
      </c>
      <c r="Y275" s="4">
        <f t="shared" si="7"/>
        <v>9.2449575064285823E-279</v>
      </c>
    </row>
    <row r="276" spans="24:25" x14ac:dyDescent="0.35">
      <c r="X276" s="1">
        <f t="shared" si="6"/>
        <v>273</v>
      </c>
      <c r="Y276" s="4">
        <f t="shared" si="7"/>
        <v>3.386431321035389E-280</v>
      </c>
    </row>
    <row r="277" spans="24:25" x14ac:dyDescent="0.35">
      <c r="X277" s="1">
        <f t="shared" si="6"/>
        <v>274</v>
      </c>
      <c r="Y277" s="4">
        <f t="shared" si="7"/>
        <v>1.2359238397941166E-281</v>
      </c>
    </row>
    <row r="278" spans="24:25" x14ac:dyDescent="0.35">
      <c r="X278" s="1">
        <f t="shared" si="6"/>
        <v>275</v>
      </c>
      <c r="Y278" s="4">
        <f t="shared" si="7"/>
        <v>4.4942685083417405E-283</v>
      </c>
    </row>
    <row r="279" spans="24:25" x14ac:dyDescent="0.35">
      <c r="X279" s="1">
        <f t="shared" si="6"/>
        <v>276</v>
      </c>
      <c r="Y279" s="4">
        <f t="shared" si="7"/>
        <v>1.6283581551961675E-284</v>
      </c>
    </row>
    <row r="280" spans="24:25" x14ac:dyDescent="0.35">
      <c r="X280" s="1">
        <f t="shared" si="6"/>
        <v>277</v>
      </c>
      <c r="Y280" s="4">
        <f t="shared" si="7"/>
        <v>5.8785492967378501E-286</v>
      </c>
    </row>
    <row r="281" spans="24:25" x14ac:dyDescent="0.35">
      <c r="X281" s="1">
        <f t="shared" si="6"/>
        <v>278</v>
      </c>
      <c r="Y281" s="4">
        <f t="shared" si="7"/>
        <v>2.1145860779630803E-287</v>
      </c>
    </row>
    <row r="282" spans="24:25" x14ac:dyDescent="0.35">
      <c r="X282" s="1">
        <f t="shared" si="6"/>
        <v>279</v>
      </c>
      <c r="Y282" s="4">
        <f t="shared" si="7"/>
        <v>7.579161569760511E-289</v>
      </c>
    </row>
    <row r="283" spans="24:25" x14ac:dyDescent="0.35">
      <c r="X283" s="1">
        <f t="shared" si="6"/>
        <v>280</v>
      </c>
      <c r="Y283" s="4">
        <f t="shared" si="7"/>
        <v>2.7068434177718334E-290</v>
      </c>
    </row>
    <row r="284" spans="24:25" x14ac:dyDescent="0.35">
      <c r="X284" s="1">
        <f t="shared" si="6"/>
        <v>281</v>
      </c>
      <c r="Y284" s="4">
        <f t="shared" si="7"/>
        <v>9.6328947251664001E-292</v>
      </c>
    </row>
    <row r="285" spans="24:25" x14ac:dyDescent="0.35">
      <c r="X285" s="1">
        <f t="shared" si="6"/>
        <v>282</v>
      </c>
      <c r="Y285" s="4">
        <f t="shared" si="7"/>
        <v>3.4159201153074292E-293</v>
      </c>
    </row>
    <row r="286" spans="24:25" x14ac:dyDescent="0.35">
      <c r="X286" s="1">
        <f t="shared" si="6"/>
        <v>283</v>
      </c>
      <c r="Y286" s="4">
        <f t="shared" si="7"/>
        <v>1.2070389100024902E-294</v>
      </c>
    </row>
    <row r="287" spans="24:25" x14ac:dyDescent="0.35">
      <c r="X287" s="1">
        <f t="shared" si="6"/>
        <v>284</v>
      </c>
      <c r="Y287" s="4">
        <f t="shared" si="7"/>
        <v>4.2501370070509856E-296</v>
      </c>
    </row>
    <row r="288" spans="24:25" x14ac:dyDescent="0.35">
      <c r="X288" s="1">
        <f t="shared" si="6"/>
        <v>285</v>
      </c>
      <c r="Y288" s="4">
        <f t="shared" si="7"/>
        <v>1.4912761428248787E-297</v>
      </c>
    </row>
    <row r="289" spans="24:25" x14ac:dyDescent="0.35">
      <c r="X289" s="1">
        <f t="shared" si="6"/>
        <v>286</v>
      </c>
      <c r="Y289" s="4">
        <f t="shared" si="7"/>
        <v>5.2142522476397988E-299</v>
      </c>
    </row>
    <row r="290" spans="24:25" x14ac:dyDescent="0.35">
      <c r="X290" s="1">
        <f t="shared" si="6"/>
        <v>287</v>
      </c>
      <c r="Y290" s="4">
        <f t="shared" si="7"/>
        <v>1.8168126298395892E-300</v>
      </c>
    </row>
    <row r="291" spans="24:25" x14ac:dyDescent="0.35">
      <c r="X291" s="1">
        <f t="shared" si="6"/>
        <v>288</v>
      </c>
      <c r="Y291" s="4">
        <f t="shared" si="7"/>
        <v>6.308377186943293E-302</v>
      </c>
    </row>
    <row r="292" spans="24:25" x14ac:dyDescent="0.35">
      <c r="X292" s="1">
        <f t="shared" si="6"/>
        <v>289</v>
      </c>
      <c r="Y292" s="4">
        <f t="shared" si="7"/>
        <v>2.1828294764507484E-303</v>
      </c>
    </row>
    <row r="293" spans="24:25" x14ac:dyDescent="0.35">
      <c r="X293" s="1">
        <f t="shared" si="6"/>
        <v>290</v>
      </c>
      <c r="Y293" s="4">
        <f t="shared" si="7"/>
        <v>7.5269981946577482E-305</v>
      </c>
    </row>
    <row r="294" spans="24:25" x14ac:dyDescent="0.35">
      <c r="X294" s="1">
        <f t="shared" si="6"/>
        <v>291</v>
      </c>
      <c r="Y294" s="4">
        <f t="shared" si="7"/>
        <v>2.5865973177518759E-306</v>
      </c>
    </row>
    <row r="295" spans="24:25" x14ac:dyDescent="0.35">
      <c r="X295" s="1">
        <f t="shared" si="6"/>
        <v>292</v>
      </c>
      <c r="Y295" s="4">
        <f t="shared" si="7"/>
        <v>8.858209992301981E-308</v>
      </c>
    </row>
    <row r="296" spans="24:25" x14ac:dyDescent="0.35">
      <c r="X296" s="1">
        <f t="shared" si="6"/>
        <v>293</v>
      </c>
      <c r="Y296" s="4">
        <f t="shared" si="7"/>
        <v>0</v>
      </c>
    </row>
    <row r="297" spans="24:25" x14ac:dyDescent="0.35">
      <c r="X297" s="1">
        <f t="shared" ref="X297:X360" si="8">X296+1</f>
        <v>294</v>
      </c>
      <c r="Y297" s="4">
        <f t="shared" si="7"/>
        <v>0</v>
      </c>
    </row>
    <row r="298" spans="24:25" x14ac:dyDescent="0.35">
      <c r="X298" s="1">
        <f t="shared" si="8"/>
        <v>295</v>
      </c>
      <c r="Y298" s="4">
        <f t="shared" si="7"/>
        <v>0</v>
      </c>
    </row>
    <row r="299" spans="24:25" x14ac:dyDescent="0.35">
      <c r="X299" s="1">
        <f t="shared" si="8"/>
        <v>296</v>
      </c>
      <c r="Y299" s="4">
        <f t="shared" si="7"/>
        <v>0</v>
      </c>
    </row>
    <row r="300" spans="24:25" x14ac:dyDescent="0.35">
      <c r="X300" s="1">
        <f t="shared" si="8"/>
        <v>297</v>
      </c>
      <c r="Y300" s="4">
        <f t="shared" si="7"/>
        <v>0</v>
      </c>
    </row>
    <row r="301" spans="24:25" x14ac:dyDescent="0.35">
      <c r="X301" s="1">
        <f t="shared" si="8"/>
        <v>298</v>
      </c>
      <c r="Y301" s="4">
        <f t="shared" si="7"/>
        <v>0</v>
      </c>
    </row>
    <row r="302" spans="24:25" x14ac:dyDescent="0.35">
      <c r="X302" s="1">
        <f t="shared" si="8"/>
        <v>299</v>
      </c>
      <c r="Y302" s="4">
        <f t="shared" si="7"/>
        <v>0</v>
      </c>
    </row>
    <row r="303" spans="24:25" x14ac:dyDescent="0.35">
      <c r="X303" s="1">
        <f t="shared" si="8"/>
        <v>300</v>
      </c>
      <c r="Y303" s="4">
        <f t="shared" si="7"/>
        <v>0</v>
      </c>
    </row>
    <row r="304" spans="24:25" x14ac:dyDescent="0.35">
      <c r="X304" s="1">
        <f t="shared" si="8"/>
        <v>301</v>
      </c>
      <c r="Y304" s="4">
        <f t="shared" si="7"/>
        <v>0</v>
      </c>
    </row>
    <row r="305" spans="24:25" x14ac:dyDescent="0.35">
      <c r="X305" s="1">
        <f t="shared" si="8"/>
        <v>302</v>
      </c>
      <c r="Y305" s="4">
        <f t="shared" si="7"/>
        <v>0</v>
      </c>
    </row>
    <row r="306" spans="24:25" x14ac:dyDescent="0.35">
      <c r="X306" s="1">
        <f t="shared" si="8"/>
        <v>303</v>
      </c>
      <c r="Y306" s="4">
        <f t="shared" si="7"/>
        <v>0</v>
      </c>
    </row>
    <row r="307" spans="24:25" x14ac:dyDescent="0.35">
      <c r="X307" s="1">
        <f t="shared" si="8"/>
        <v>304</v>
      </c>
      <c r="Y307" s="4">
        <f t="shared" si="7"/>
        <v>0</v>
      </c>
    </row>
    <row r="308" spans="24:25" x14ac:dyDescent="0.35">
      <c r="X308" s="1">
        <f t="shared" si="8"/>
        <v>305</v>
      </c>
      <c r="Y308" s="4">
        <f t="shared" si="7"/>
        <v>0</v>
      </c>
    </row>
    <row r="309" spans="24:25" x14ac:dyDescent="0.35">
      <c r="X309" s="1">
        <f t="shared" si="8"/>
        <v>306</v>
      </c>
      <c r="Y309" s="4">
        <f t="shared" si="7"/>
        <v>0</v>
      </c>
    </row>
    <row r="310" spans="24:25" x14ac:dyDescent="0.35">
      <c r="X310" s="1">
        <f t="shared" si="8"/>
        <v>307</v>
      </c>
      <c r="Y310" s="4">
        <f t="shared" si="7"/>
        <v>0</v>
      </c>
    </row>
    <row r="311" spans="24:25" x14ac:dyDescent="0.35">
      <c r="X311" s="1">
        <f t="shared" si="8"/>
        <v>308</v>
      </c>
      <c r="Y311" s="4">
        <f t="shared" si="7"/>
        <v>0</v>
      </c>
    </row>
    <row r="312" spans="24:25" x14ac:dyDescent="0.35">
      <c r="X312" s="1">
        <f t="shared" si="8"/>
        <v>309</v>
      </c>
      <c r="Y312" s="4">
        <f t="shared" si="7"/>
        <v>0</v>
      </c>
    </row>
    <row r="313" spans="24:25" x14ac:dyDescent="0.35">
      <c r="X313" s="1">
        <f t="shared" si="8"/>
        <v>310</v>
      </c>
      <c r="Y313" s="4">
        <f t="shared" si="7"/>
        <v>0</v>
      </c>
    </row>
    <row r="314" spans="24:25" x14ac:dyDescent="0.35">
      <c r="X314" s="1">
        <f t="shared" si="8"/>
        <v>311</v>
      </c>
      <c r="Y314" s="4">
        <f t="shared" si="7"/>
        <v>0</v>
      </c>
    </row>
    <row r="315" spans="24:25" x14ac:dyDescent="0.35">
      <c r="X315" s="1">
        <f t="shared" si="8"/>
        <v>312</v>
      </c>
      <c r="Y315" s="4">
        <f t="shared" si="7"/>
        <v>0</v>
      </c>
    </row>
    <row r="316" spans="24:25" x14ac:dyDescent="0.35">
      <c r="X316" s="1">
        <f t="shared" si="8"/>
        <v>313</v>
      </c>
      <c r="Y316" s="4">
        <f t="shared" si="7"/>
        <v>0</v>
      </c>
    </row>
    <row r="317" spans="24:25" x14ac:dyDescent="0.35">
      <c r="X317" s="1">
        <f t="shared" si="8"/>
        <v>314</v>
      </c>
      <c r="Y317" s="4">
        <f t="shared" si="7"/>
        <v>0</v>
      </c>
    </row>
    <row r="318" spans="24:25" x14ac:dyDescent="0.35">
      <c r="X318" s="1">
        <f t="shared" si="8"/>
        <v>315</v>
      </c>
      <c r="Y318" s="4">
        <f t="shared" si="7"/>
        <v>0</v>
      </c>
    </row>
    <row r="319" spans="24:25" x14ac:dyDescent="0.35">
      <c r="X319" s="1">
        <f t="shared" si="8"/>
        <v>316</v>
      </c>
      <c r="Y319" s="4">
        <f t="shared" si="7"/>
        <v>0</v>
      </c>
    </row>
    <row r="320" spans="24:25" x14ac:dyDescent="0.35">
      <c r="X320" s="1">
        <f t="shared" si="8"/>
        <v>317</v>
      </c>
      <c r="Y320" s="4">
        <f t="shared" si="7"/>
        <v>0</v>
      </c>
    </row>
    <row r="321" spans="24:25" x14ac:dyDescent="0.35">
      <c r="X321" s="1">
        <f t="shared" si="8"/>
        <v>318</v>
      </c>
      <c r="Y321" s="4">
        <f t="shared" si="7"/>
        <v>0</v>
      </c>
    </row>
    <row r="322" spans="24:25" x14ac:dyDescent="0.35">
      <c r="X322" s="1">
        <f t="shared" si="8"/>
        <v>319</v>
      </c>
      <c r="Y322" s="4">
        <f t="shared" si="7"/>
        <v>0</v>
      </c>
    </row>
    <row r="323" spans="24:25" x14ac:dyDescent="0.35">
      <c r="X323" s="1">
        <f t="shared" si="8"/>
        <v>320</v>
      </c>
      <c r="Y323" s="4">
        <f t="shared" si="7"/>
        <v>0</v>
      </c>
    </row>
    <row r="324" spans="24:25" x14ac:dyDescent="0.35">
      <c r="X324" s="1">
        <f t="shared" si="8"/>
        <v>321</v>
      </c>
      <c r="Y324" s="4">
        <f t="shared" si="7"/>
        <v>0</v>
      </c>
    </row>
    <row r="325" spans="24:25" x14ac:dyDescent="0.35">
      <c r="X325" s="1">
        <f t="shared" si="8"/>
        <v>322</v>
      </c>
      <c r="Y325" s="4">
        <f t="shared" ref="Y325:Y388" si="9">_xlfn.POISSON.DIST(X325,$B$4,0)</f>
        <v>0</v>
      </c>
    </row>
    <row r="326" spans="24:25" x14ac:dyDescent="0.35">
      <c r="X326" s="1">
        <f t="shared" si="8"/>
        <v>323</v>
      </c>
      <c r="Y326" s="4">
        <f t="shared" si="9"/>
        <v>0</v>
      </c>
    </row>
    <row r="327" spans="24:25" x14ac:dyDescent="0.35">
      <c r="X327" s="1">
        <f t="shared" si="8"/>
        <v>324</v>
      </c>
      <c r="Y327" s="4">
        <f t="shared" si="9"/>
        <v>0</v>
      </c>
    </row>
    <row r="328" spans="24:25" x14ac:dyDescent="0.35">
      <c r="X328" s="1">
        <f t="shared" si="8"/>
        <v>325</v>
      </c>
      <c r="Y328" s="4">
        <f t="shared" si="9"/>
        <v>0</v>
      </c>
    </row>
    <row r="329" spans="24:25" x14ac:dyDescent="0.35">
      <c r="X329" s="1">
        <f t="shared" si="8"/>
        <v>326</v>
      </c>
      <c r="Y329" s="4">
        <f t="shared" si="9"/>
        <v>0</v>
      </c>
    </row>
    <row r="330" spans="24:25" x14ac:dyDescent="0.35">
      <c r="X330" s="1">
        <f t="shared" si="8"/>
        <v>327</v>
      </c>
      <c r="Y330" s="4">
        <f t="shared" si="9"/>
        <v>0</v>
      </c>
    </row>
    <row r="331" spans="24:25" x14ac:dyDescent="0.35">
      <c r="X331" s="1">
        <f t="shared" si="8"/>
        <v>328</v>
      </c>
      <c r="Y331" s="4">
        <f t="shared" si="9"/>
        <v>0</v>
      </c>
    </row>
    <row r="332" spans="24:25" x14ac:dyDescent="0.35">
      <c r="X332" s="1">
        <f t="shared" si="8"/>
        <v>329</v>
      </c>
      <c r="Y332" s="4">
        <f t="shared" si="9"/>
        <v>0</v>
      </c>
    </row>
    <row r="333" spans="24:25" x14ac:dyDescent="0.35">
      <c r="X333" s="1">
        <f t="shared" si="8"/>
        <v>330</v>
      </c>
      <c r="Y333" s="4">
        <f t="shared" si="9"/>
        <v>0</v>
      </c>
    </row>
    <row r="334" spans="24:25" x14ac:dyDescent="0.35">
      <c r="X334" s="1">
        <f t="shared" si="8"/>
        <v>331</v>
      </c>
      <c r="Y334" s="4">
        <f t="shared" si="9"/>
        <v>0</v>
      </c>
    </row>
    <row r="335" spans="24:25" x14ac:dyDescent="0.35">
      <c r="X335" s="1">
        <f t="shared" si="8"/>
        <v>332</v>
      </c>
      <c r="Y335" s="4">
        <f t="shared" si="9"/>
        <v>0</v>
      </c>
    </row>
    <row r="336" spans="24:25" x14ac:dyDescent="0.35">
      <c r="X336" s="1">
        <f t="shared" si="8"/>
        <v>333</v>
      </c>
      <c r="Y336" s="4">
        <f t="shared" si="9"/>
        <v>0</v>
      </c>
    </row>
    <row r="337" spans="24:25" x14ac:dyDescent="0.35">
      <c r="X337" s="1">
        <f t="shared" si="8"/>
        <v>334</v>
      </c>
      <c r="Y337" s="4">
        <f t="shared" si="9"/>
        <v>0</v>
      </c>
    </row>
    <row r="338" spans="24:25" x14ac:dyDescent="0.35">
      <c r="X338" s="1">
        <f t="shared" si="8"/>
        <v>335</v>
      </c>
      <c r="Y338" s="4">
        <f t="shared" si="9"/>
        <v>0</v>
      </c>
    </row>
    <row r="339" spans="24:25" x14ac:dyDescent="0.35">
      <c r="X339" s="1">
        <f t="shared" si="8"/>
        <v>336</v>
      </c>
      <c r="Y339" s="4">
        <f t="shared" si="9"/>
        <v>0</v>
      </c>
    </row>
    <row r="340" spans="24:25" x14ac:dyDescent="0.35">
      <c r="X340" s="1">
        <f t="shared" si="8"/>
        <v>337</v>
      </c>
      <c r="Y340" s="4">
        <f t="shared" si="9"/>
        <v>0</v>
      </c>
    </row>
    <row r="341" spans="24:25" x14ac:dyDescent="0.35">
      <c r="X341" s="1">
        <f t="shared" si="8"/>
        <v>338</v>
      </c>
      <c r="Y341" s="4">
        <f t="shared" si="9"/>
        <v>0</v>
      </c>
    </row>
    <row r="342" spans="24:25" x14ac:dyDescent="0.35">
      <c r="X342" s="1">
        <f t="shared" si="8"/>
        <v>339</v>
      </c>
      <c r="Y342" s="4">
        <f t="shared" si="9"/>
        <v>0</v>
      </c>
    </row>
    <row r="343" spans="24:25" x14ac:dyDescent="0.35">
      <c r="X343" s="1">
        <f t="shared" si="8"/>
        <v>340</v>
      </c>
      <c r="Y343" s="4">
        <f t="shared" si="9"/>
        <v>0</v>
      </c>
    </row>
    <row r="344" spans="24:25" x14ac:dyDescent="0.35">
      <c r="X344" s="1">
        <f t="shared" si="8"/>
        <v>341</v>
      </c>
      <c r="Y344" s="4">
        <f t="shared" si="9"/>
        <v>0</v>
      </c>
    </row>
    <row r="345" spans="24:25" x14ac:dyDescent="0.35">
      <c r="X345" s="1">
        <f t="shared" si="8"/>
        <v>342</v>
      </c>
      <c r="Y345" s="4">
        <f t="shared" si="9"/>
        <v>0</v>
      </c>
    </row>
    <row r="346" spans="24:25" x14ac:dyDescent="0.35">
      <c r="X346" s="1">
        <f t="shared" si="8"/>
        <v>343</v>
      </c>
      <c r="Y346" s="4">
        <f t="shared" si="9"/>
        <v>0</v>
      </c>
    </row>
    <row r="347" spans="24:25" x14ac:dyDescent="0.35">
      <c r="X347" s="1">
        <f t="shared" si="8"/>
        <v>344</v>
      </c>
      <c r="Y347" s="4">
        <f t="shared" si="9"/>
        <v>0</v>
      </c>
    </row>
    <row r="348" spans="24:25" x14ac:dyDescent="0.35">
      <c r="X348" s="1">
        <f t="shared" si="8"/>
        <v>345</v>
      </c>
      <c r="Y348" s="4">
        <f t="shared" si="9"/>
        <v>0</v>
      </c>
    </row>
    <row r="349" spans="24:25" x14ac:dyDescent="0.35">
      <c r="X349" s="1">
        <f t="shared" si="8"/>
        <v>346</v>
      </c>
      <c r="Y349" s="4">
        <f t="shared" si="9"/>
        <v>0</v>
      </c>
    </row>
    <row r="350" spans="24:25" x14ac:dyDescent="0.35">
      <c r="X350" s="1">
        <f t="shared" si="8"/>
        <v>347</v>
      </c>
      <c r="Y350" s="4">
        <f t="shared" si="9"/>
        <v>0</v>
      </c>
    </row>
    <row r="351" spans="24:25" x14ac:dyDescent="0.35">
      <c r="X351" s="1">
        <f t="shared" si="8"/>
        <v>348</v>
      </c>
      <c r="Y351" s="4">
        <f t="shared" si="9"/>
        <v>0</v>
      </c>
    </row>
    <row r="352" spans="24:25" x14ac:dyDescent="0.35">
      <c r="X352" s="1">
        <f t="shared" si="8"/>
        <v>349</v>
      </c>
      <c r="Y352" s="4">
        <f t="shared" si="9"/>
        <v>0</v>
      </c>
    </row>
    <row r="353" spans="24:25" x14ac:dyDescent="0.35">
      <c r="X353" s="1">
        <f t="shared" si="8"/>
        <v>350</v>
      </c>
      <c r="Y353" s="4">
        <f t="shared" si="9"/>
        <v>0</v>
      </c>
    </row>
    <row r="354" spans="24:25" x14ac:dyDescent="0.35">
      <c r="X354" s="1">
        <f t="shared" si="8"/>
        <v>351</v>
      </c>
      <c r="Y354" s="4">
        <f t="shared" si="9"/>
        <v>0</v>
      </c>
    </row>
    <row r="355" spans="24:25" x14ac:dyDescent="0.35">
      <c r="X355" s="1">
        <f t="shared" si="8"/>
        <v>352</v>
      </c>
      <c r="Y355" s="4">
        <f t="shared" si="9"/>
        <v>0</v>
      </c>
    </row>
    <row r="356" spans="24:25" x14ac:dyDescent="0.35">
      <c r="X356" s="1">
        <f t="shared" si="8"/>
        <v>353</v>
      </c>
      <c r="Y356" s="4">
        <f t="shared" si="9"/>
        <v>0</v>
      </c>
    </row>
    <row r="357" spans="24:25" x14ac:dyDescent="0.35">
      <c r="X357" s="1">
        <f t="shared" si="8"/>
        <v>354</v>
      </c>
      <c r="Y357" s="4">
        <f t="shared" si="9"/>
        <v>0</v>
      </c>
    </row>
    <row r="358" spans="24:25" x14ac:dyDescent="0.35">
      <c r="X358" s="1">
        <f t="shared" si="8"/>
        <v>355</v>
      </c>
      <c r="Y358" s="4">
        <f t="shared" si="9"/>
        <v>0</v>
      </c>
    </row>
    <row r="359" spans="24:25" x14ac:dyDescent="0.35">
      <c r="X359" s="1">
        <f t="shared" si="8"/>
        <v>356</v>
      </c>
      <c r="Y359" s="4">
        <f t="shared" si="9"/>
        <v>0</v>
      </c>
    </row>
    <row r="360" spans="24:25" x14ac:dyDescent="0.35">
      <c r="X360" s="1">
        <f t="shared" si="8"/>
        <v>357</v>
      </c>
      <c r="Y360" s="4">
        <f t="shared" si="9"/>
        <v>0</v>
      </c>
    </row>
    <row r="361" spans="24:25" x14ac:dyDescent="0.35">
      <c r="X361" s="1">
        <f t="shared" ref="X361:X424" si="10">X360+1</f>
        <v>358</v>
      </c>
      <c r="Y361" s="4">
        <f t="shared" si="9"/>
        <v>0</v>
      </c>
    </row>
    <row r="362" spans="24:25" x14ac:dyDescent="0.35">
      <c r="X362" s="1">
        <f t="shared" si="10"/>
        <v>359</v>
      </c>
      <c r="Y362" s="4">
        <f t="shared" si="9"/>
        <v>0</v>
      </c>
    </row>
    <row r="363" spans="24:25" x14ac:dyDescent="0.35">
      <c r="X363" s="1">
        <f t="shared" si="10"/>
        <v>360</v>
      </c>
      <c r="Y363" s="4">
        <f t="shared" si="9"/>
        <v>0</v>
      </c>
    </row>
    <row r="364" spans="24:25" x14ac:dyDescent="0.35">
      <c r="X364" s="1">
        <f t="shared" si="10"/>
        <v>361</v>
      </c>
      <c r="Y364" s="4">
        <f t="shared" si="9"/>
        <v>0</v>
      </c>
    </row>
    <row r="365" spans="24:25" x14ac:dyDescent="0.35">
      <c r="X365" s="1">
        <f t="shared" si="10"/>
        <v>362</v>
      </c>
      <c r="Y365" s="4">
        <f t="shared" si="9"/>
        <v>0</v>
      </c>
    </row>
    <row r="366" spans="24:25" x14ac:dyDescent="0.35">
      <c r="X366" s="1">
        <f t="shared" si="10"/>
        <v>363</v>
      </c>
      <c r="Y366" s="4">
        <f t="shared" si="9"/>
        <v>0</v>
      </c>
    </row>
    <row r="367" spans="24:25" x14ac:dyDescent="0.35">
      <c r="X367" s="1">
        <f t="shared" si="10"/>
        <v>364</v>
      </c>
      <c r="Y367" s="4">
        <f t="shared" si="9"/>
        <v>0</v>
      </c>
    </row>
    <row r="368" spans="24:25" x14ac:dyDescent="0.35">
      <c r="X368" s="1">
        <f t="shared" si="10"/>
        <v>365</v>
      </c>
      <c r="Y368" s="4">
        <f t="shared" si="9"/>
        <v>0</v>
      </c>
    </row>
    <row r="369" spans="24:25" x14ac:dyDescent="0.35">
      <c r="X369" s="1">
        <f t="shared" si="10"/>
        <v>366</v>
      </c>
      <c r="Y369" s="4">
        <f t="shared" si="9"/>
        <v>0</v>
      </c>
    </row>
    <row r="370" spans="24:25" x14ac:dyDescent="0.35">
      <c r="X370" s="1">
        <f t="shared" si="10"/>
        <v>367</v>
      </c>
      <c r="Y370" s="4">
        <f t="shared" si="9"/>
        <v>0</v>
      </c>
    </row>
    <row r="371" spans="24:25" x14ac:dyDescent="0.35">
      <c r="X371" s="1">
        <f t="shared" si="10"/>
        <v>368</v>
      </c>
      <c r="Y371" s="4">
        <f t="shared" si="9"/>
        <v>0</v>
      </c>
    </row>
    <row r="372" spans="24:25" x14ac:dyDescent="0.35">
      <c r="X372" s="1">
        <f t="shared" si="10"/>
        <v>369</v>
      </c>
      <c r="Y372" s="4">
        <f t="shared" si="9"/>
        <v>0</v>
      </c>
    </row>
    <row r="373" spans="24:25" x14ac:dyDescent="0.35">
      <c r="X373" s="1">
        <f t="shared" si="10"/>
        <v>370</v>
      </c>
      <c r="Y373" s="4">
        <f t="shared" si="9"/>
        <v>0</v>
      </c>
    </row>
    <row r="374" spans="24:25" x14ac:dyDescent="0.35">
      <c r="X374" s="1">
        <f t="shared" si="10"/>
        <v>371</v>
      </c>
      <c r="Y374" s="4">
        <f t="shared" si="9"/>
        <v>0</v>
      </c>
    </row>
    <row r="375" spans="24:25" x14ac:dyDescent="0.35">
      <c r="X375" s="1">
        <f t="shared" si="10"/>
        <v>372</v>
      </c>
      <c r="Y375" s="4">
        <f t="shared" si="9"/>
        <v>0</v>
      </c>
    </row>
    <row r="376" spans="24:25" x14ac:dyDescent="0.35">
      <c r="X376" s="1">
        <f t="shared" si="10"/>
        <v>373</v>
      </c>
      <c r="Y376" s="4">
        <f t="shared" si="9"/>
        <v>0</v>
      </c>
    </row>
    <row r="377" spans="24:25" x14ac:dyDescent="0.35">
      <c r="X377" s="1">
        <f t="shared" si="10"/>
        <v>374</v>
      </c>
      <c r="Y377" s="4">
        <f t="shared" si="9"/>
        <v>0</v>
      </c>
    </row>
    <row r="378" spans="24:25" x14ac:dyDescent="0.35">
      <c r="X378" s="1">
        <f t="shared" si="10"/>
        <v>375</v>
      </c>
      <c r="Y378" s="4">
        <f t="shared" si="9"/>
        <v>0</v>
      </c>
    </row>
    <row r="379" spans="24:25" x14ac:dyDescent="0.35">
      <c r="X379" s="1">
        <f t="shared" si="10"/>
        <v>376</v>
      </c>
      <c r="Y379" s="4">
        <f t="shared" si="9"/>
        <v>0</v>
      </c>
    </row>
    <row r="380" spans="24:25" x14ac:dyDescent="0.35">
      <c r="X380" s="1">
        <f t="shared" si="10"/>
        <v>377</v>
      </c>
      <c r="Y380" s="4">
        <f t="shared" si="9"/>
        <v>0</v>
      </c>
    </row>
    <row r="381" spans="24:25" x14ac:dyDescent="0.35">
      <c r="X381" s="1">
        <f t="shared" si="10"/>
        <v>378</v>
      </c>
      <c r="Y381" s="4">
        <f t="shared" si="9"/>
        <v>0</v>
      </c>
    </row>
    <row r="382" spans="24:25" x14ac:dyDescent="0.35">
      <c r="X382" s="1">
        <f t="shared" si="10"/>
        <v>379</v>
      </c>
      <c r="Y382" s="4">
        <f t="shared" si="9"/>
        <v>0</v>
      </c>
    </row>
    <row r="383" spans="24:25" x14ac:dyDescent="0.35">
      <c r="X383" s="1">
        <f t="shared" si="10"/>
        <v>380</v>
      </c>
      <c r="Y383" s="4">
        <f t="shared" si="9"/>
        <v>0</v>
      </c>
    </row>
    <row r="384" spans="24:25" x14ac:dyDescent="0.35">
      <c r="X384" s="1">
        <f t="shared" si="10"/>
        <v>381</v>
      </c>
      <c r="Y384" s="4">
        <f t="shared" si="9"/>
        <v>0</v>
      </c>
    </row>
    <row r="385" spans="24:25" x14ac:dyDescent="0.35">
      <c r="X385" s="1">
        <f t="shared" si="10"/>
        <v>382</v>
      </c>
      <c r="Y385" s="4">
        <f t="shared" si="9"/>
        <v>0</v>
      </c>
    </row>
    <row r="386" spans="24:25" x14ac:dyDescent="0.35">
      <c r="X386" s="1">
        <f t="shared" si="10"/>
        <v>383</v>
      </c>
      <c r="Y386" s="4">
        <f t="shared" si="9"/>
        <v>0</v>
      </c>
    </row>
    <row r="387" spans="24:25" x14ac:dyDescent="0.35">
      <c r="X387" s="1">
        <f t="shared" si="10"/>
        <v>384</v>
      </c>
      <c r="Y387" s="4">
        <f t="shared" si="9"/>
        <v>0</v>
      </c>
    </row>
    <row r="388" spans="24:25" x14ac:dyDescent="0.35">
      <c r="X388" s="1">
        <f t="shared" si="10"/>
        <v>385</v>
      </c>
      <c r="Y388" s="4">
        <f t="shared" si="9"/>
        <v>0</v>
      </c>
    </row>
    <row r="389" spans="24:25" x14ac:dyDescent="0.35">
      <c r="X389" s="1">
        <f t="shared" si="10"/>
        <v>386</v>
      </c>
      <c r="Y389" s="4">
        <f t="shared" ref="Y389:Y452" si="11">_xlfn.POISSON.DIST(X389,$B$4,0)</f>
        <v>0</v>
      </c>
    </row>
    <row r="390" spans="24:25" x14ac:dyDescent="0.35">
      <c r="X390" s="1">
        <f t="shared" si="10"/>
        <v>387</v>
      </c>
      <c r="Y390" s="4">
        <f t="shared" si="11"/>
        <v>0</v>
      </c>
    </row>
    <row r="391" spans="24:25" x14ac:dyDescent="0.35">
      <c r="X391" s="1">
        <f t="shared" si="10"/>
        <v>388</v>
      </c>
      <c r="Y391" s="4">
        <f t="shared" si="11"/>
        <v>0</v>
      </c>
    </row>
    <row r="392" spans="24:25" x14ac:dyDescent="0.35">
      <c r="X392" s="1">
        <f t="shared" si="10"/>
        <v>389</v>
      </c>
      <c r="Y392" s="4">
        <f t="shared" si="11"/>
        <v>0</v>
      </c>
    </row>
    <row r="393" spans="24:25" x14ac:dyDescent="0.35">
      <c r="X393" s="1">
        <f t="shared" si="10"/>
        <v>390</v>
      </c>
      <c r="Y393" s="4">
        <f t="shared" si="11"/>
        <v>0</v>
      </c>
    </row>
    <row r="394" spans="24:25" x14ac:dyDescent="0.35">
      <c r="X394" s="1">
        <f t="shared" si="10"/>
        <v>391</v>
      </c>
      <c r="Y394" s="4">
        <f t="shared" si="11"/>
        <v>0</v>
      </c>
    </row>
    <row r="395" spans="24:25" x14ac:dyDescent="0.35">
      <c r="X395" s="1">
        <f t="shared" si="10"/>
        <v>392</v>
      </c>
      <c r="Y395" s="4">
        <f t="shared" si="11"/>
        <v>0</v>
      </c>
    </row>
    <row r="396" spans="24:25" x14ac:dyDescent="0.35">
      <c r="X396" s="1">
        <f t="shared" si="10"/>
        <v>393</v>
      </c>
      <c r="Y396" s="4">
        <f t="shared" si="11"/>
        <v>0</v>
      </c>
    </row>
    <row r="397" spans="24:25" x14ac:dyDescent="0.35">
      <c r="X397" s="1">
        <f t="shared" si="10"/>
        <v>394</v>
      </c>
      <c r="Y397" s="4">
        <f t="shared" si="11"/>
        <v>0</v>
      </c>
    </row>
    <row r="398" spans="24:25" x14ac:dyDescent="0.35">
      <c r="X398" s="1">
        <f t="shared" si="10"/>
        <v>395</v>
      </c>
      <c r="Y398" s="4">
        <f t="shared" si="11"/>
        <v>0</v>
      </c>
    </row>
    <row r="399" spans="24:25" x14ac:dyDescent="0.35">
      <c r="X399" s="1">
        <f t="shared" si="10"/>
        <v>396</v>
      </c>
      <c r="Y399" s="4">
        <f t="shared" si="11"/>
        <v>0</v>
      </c>
    </row>
    <row r="400" spans="24:25" x14ac:dyDescent="0.35">
      <c r="X400" s="1">
        <f t="shared" si="10"/>
        <v>397</v>
      </c>
      <c r="Y400" s="4">
        <f t="shared" si="11"/>
        <v>0</v>
      </c>
    </row>
    <row r="401" spans="24:25" x14ac:dyDescent="0.35">
      <c r="X401" s="1">
        <f t="shared" si="10"/>
        <v>398</v>
      </c>
      <c r="Y401" s="4">
        <f t="shared" si="11"/>
        <v>0</v>
      </c>
    </row>
    <row r="402" spans="24:25" x14ac:dyDescent="0.35">
      <c r="X402" s="1">
        <f t="shared" si="10"/>
        <v>399</v>
      </c>
      <c r="Y402" s="4">
        <f t="shared" si="11"/>
        <v>0</v>
      </c>
    </row>
    <row r="403" spans="24:25" x14ac:dyDescent="0.35">
      <c r="X403" s="1">
        <f t="shared" si="10"/>
        <v>400</v>
      </c>
      <c r="Y403" s="4">
        <f t="shared" si="11"/>
        <v>0</v>
      </c>
    </row>
    <row r="404" spans="24:25" x14ac:dyDescent="0.35">
      <c r="X404" s="1">
        <f t="shared" si="10"/>
        <v>401</v>
      </c>
      <c r="Y404" s="4">
        <f t="shared" si="11"/>
        <v>0</v>
      </c>
    </row>
    <row r="405" spans="24:25" x14ac:dyDescent="0.35">
      <c r="X405" s="1">
        <f t="shared" si="10"/>
        <v>402</v>
      </c>
      <c r="Y405" s="4">
        <f t="shared" si="11"/>
        <v>0</v>
      </c>
    </row>
    <row r="406" spans="24:25" x14ac:dyDescent="0.35">
      <c r="X406" s="1">
        <f t="shared" si="10"/>
        <v>403</v>
      </c>
      <c r="Y406" s="4">
        <f t="shared" si="11"/>
        <v>0</v>
      </c>
    </row>
    <row r="407" spans="24:25" x14ac:dyDescent="0.35">
      <c r="X407" s="1">
        <f t="shared" si="10"/>
        <v>404</v>
      </c>
      <c r="Y407" s="4">
        <f t="shared" si="11"/>
        <v>0</v>
      </c>
    </row>
    <row r="408" spans="24:25" x14ac:dyDescent="0.35">
      <c r="X408" s="1">
        <f t="shared" si="10"/>
        <v>405</v>
      </c>
      <c r="Y408" s="4">
        <f t="shared" si="11"/>
        <v>0</v>
      </c>
    </row>
    <row r="409" spans="24:25" x14ac:dyDescent="0.35">
      <c r="X409" s="1">
        <f t="shared" si="10"/>
        <v>406</v>
      </c>
      <c r="Y409" s="4">
        <f t="shared" si="11"/>
        <v>0</v>
      </c>
    </row>
    <row r="410" spans="24:25" x14ac:dyDescent="0.35">
      <c r="X410" s="1">
        <f t="shared" si="10"/>
        <v>407</v>
      </c>
      <c r="Y410" s="4">
        <f t="shared" si="11"/>
        <v>0</v>
      </c>
    </row>
    <row r="411" spans="24:25" x14ac:dyDescent="0.35">
      <c r="X411" s="1">
        <f t="shared" si="10"/>
        <v>408</v>
      </c>
      <c r="Y411" s="4">
        <f t="shared" si="11"/>
        <v>0</v>
      </c>
    </row>
    <row r="412" spans="24:25" x14ac:dyDescent="0.35">
      <c r="X412" s="1">
        <f t="shared" si="10"/>
        <v>409</v>
      </c>
      <c r="Y412" s="4">
        <f t="shared" si="11"/>
        <v>0</v>
      </c>
    </row>
    <row r="413" spans="24:25" x14ac:dyDescent="0.35">
      <c r="X413" s="1">
        <f t="shared" si="10"/>
        <v>410</v>
      </c>
      <c r="Y413" s="4">
        <f t="shared" si="11"/>
        <v>0</v>
      </c>
    </row>
    <row r="414" spans="24:25" x14ac:dyDescent="0.35">
      <c r="X414" s="1">
        <f t="shared" si="10"/>
        <v>411</v>
      </c>
      <c r="Y414" s="4">
        <f t="shared" si="11"/>
        <v>0</v>
      </c>
    </row>
    <row r="415" spans="24:25" x14ac:dyDescent="0.35">
      <c r="X415" s="1">
        <f t="shared" si="10"/>
        <v>412</v>
      </c>
      <c r="Y415" s="4">
        <f t="shared" si="11"/>
        <v>0</v>
      </c>
    </row>
    <row r="416" spans="24:25" x14ac:dyDescent="0.35">
      <c r="X416" s="1">
        <f t="shared" si="10"/>
        <v>413</v>
      </c>
      <c r="Y416" s="4">
        <f t="shared" si="11"/>
        <v>0</v>
      </c>
    </row>
    <row r="417" spans="24:25" x14ac:dyDescent="0.35">
      <c r="X417" s="1">
        <f t="shared" si="10"/>
        <v>414</v>
      </c>
      <c r="Y417" s="4">
        <f t="shared" si="11"/>
        <v>0</v>
      </c>
    </row>
    <row r="418" spans="24:25" x14ac:dyDescent="0.35">
      <c r="X418" s="1">
        <f t="shared" si="10"/>
        <v>415</v>
      </c>
      <c r="Y418" s="4">
        <f t="shared" si="11"/>
        <v>0</v>
      </c>
    </row>
    <row r="419" spans="24:25" x14ac:dyDescent="0.35">
      <c r="X419" s="1">
        <f t="shared" si="10"/>
        <v>416</v>
      </c>
      <c r="Y419" s="4">
        <f t="shared" si="11"/>
        <v>0</v>
      </c>
    </row>
    <row r="420" spans="24:25" x14ac:dyDescent="0.35">
      <c r="X420" s="1">
        <f t="shared" si="10"/>
        <v>417</v>
      </c>
      <c r="Y420" s="4">
        <f t="shared" si="11"/>
        <v>0</v>
      </c>
    </row>
    <row r="421" spans="24:25" x14ac:dyDescent="0.35">
      <c r="X421" s="1">
        <f t="shared" si="10"/>
        <v>418</v>
      </c>
      <c r="Y421" s="4">
        <f t="shared" si="11"/>
        <v>0</v>
      </c>
    </row>
    <row r="422" spans="24:25" x14ac:dyDescent="0.35">
      <c r="X422" s="1">
        <f t="shared" si="10"/>
        <v>419</v>
      </c>
      <c r="Y422" s="4">
        <f t="shared" si="11"/>
        <v>0</v>
      </c>
    </row>
    <row r="423" spans="24:25" x14ac:dyDescent="0.35">
      <c r="X423" s="1">
        <f t="shared" si="10"/>
        <v>420</v>
      </c>
      <c r="Y423" s="4">
        <f t="shared" si="11"/>
        <v>0</v>
      </c>
    </row>
    <row r="424" spans="24:25" x14ac:dyDescent="0.35">
      <c r="X424" s="1">
        <f t="shared" si="10"/>
        <v>421</v>
      </c>
      <c r="Y424" s="4">
        <f t="shared" si="11"/>
        <v>0</v>
      </c>
    </row>
    <row r="425" spans="24:25" x14ac:dyDescent="0.35">
      <c r="X425" s="1">
        <f t="shared" ref="X425:X488" si="12">X424+1</f>
        <v>422</v>
      </c>
      <c r="Y425" s="4">
        <f t="shared" si="11"/>
        <v>0</v>
      </c>
    </row>
    <row r="426" spans="24:25" x14ac:dyDescent="0.35">
      <c r="X426" s="1">
        <f t="shared" si="12"/>
        <v>423</v>
      </c>
      <c r="Y426" s="4">
        <f t="shared" si="11"/>
        <v>0</v>
      </c>
    </row>
    <row r="427" spans="24:25" x14ac:dyDescent="0.35">
      <c r="X427" s="1">
        <f t="shared" si="12"/>
        <v>424</v>
      </c>
      <c r="Y427" s="4">
        <f t="shared" si="11"/>
        <v>0</v>
      </c>
    </row>
    <row r="428" spans="24:25" x14ac:dyDescent="0.35">
      <c r="X428" s="1">
        <f t="shared" si="12"/>
        <v>425</v>
      </c>
      <c r="Y428" s="4">
        <f t="shared" si="11"/>
        <v>0</v>
      </c>
    </row>
    <row r="429" spans="24:25" x14ac:dyDescent="0.35">
      <c r="X429" s="1">
        <f t="shared" si="12"/>
        <v>426</v>
      </c>
      <c r="Y429" s="4">
        <f t="shared" si="11"/>
        <v>0</v>
      </c>
    </row>
    <row r="430" spans="24:25" x14ac:dyDescent="0.35">
      <c r="X430" s="1">
        <f t="shared" si="12"/>
        <v>427</v>
      </c>
      <c r="Y430" s="4">
        <f t="shared" si="11"/>
        <v>0</v>
      </c>
    </row>
    <row r="431" spans="24:25" x14ac:dyDescent="0.35">
      <c r="X431" s="1">
        <f t="shared" si="12"/>
        <v>428</v>
      </c>
      <c r="Y431" s="4">
        <f t="shared" si="11"/>
        <v>0</v>
      </c>
    </row>
    <row r="432" spans="24:25" x14ac:dyDescent="0.35">
      <c r="X432" s="1">
        <f t="shared" si="12"/>
        <v>429</v>
      </c>
      <c r="Y432" s="4">
        <f t="shared" si="11"/>
        <v>0</v>
      </c>
    </row>
    <row r="433" spans="24:25" x14ac:dyDescent="0.35">
      <c r="X433" s="1">
        <f t="shared" si="12"/>
        <v>430</v>
      </c>
      <c r="Y433" s="4">
        <f t="shared" si="11"/>
        <v>0</v>
      </c>
    </row>
    <row r="434" spans="24:25" x14ac:dyDescent="0.35">
      <c r="X434" s="1">
        <f t="shared" si="12"/>
        <v>431</v>
      </c>
      <c r="Y434" s="4">
        <f t="shared" si="11"/>
        <v>0</v>
      </c>
    </row>
    <row r="435" spans="24:25" x14ac:dyDescent="0.35">
      <c r="X435" s="1">
        <f t="shared" si="12"/>
        <v>432</v>
      </c>
      <c r="Y435" s="4">
        <f t="shared" si="11"/>
        <v>0</v>
      </c>
    </row>
    <row r="436" spans="24:25" x14ac:dyDescent="0.35">
      <c r="X436" s="1">
        <f t="shared" si="12"/>
        <v>433</v>
      </c>
      <c r="Y436" s="4">
        <f t="shared" si="11"/>
        <v>0</v>
      </c>
    </row>
    <row r="437" spans="24:25" x14ac:dyDescent="0.35">
      <c r="X437" s="1">
        <f t="shared" si="12"/>
        <v>434</v>
      </c>
      <c r="Y437" s="4">
        <f t="shared" si="11"/>
        <v>0</v>
      </c>
    </row>
    <row r="438" spans="24:25" x14ac:dyDescent="0.35">
      <c r="X438" s="1">
        <f t="shared" si="12"/>
        <v>435</v>
      </c>
      <c r="Y438" s="4">
        <f t="shared" si="11"/>
        <v>0</v>
      </c>
    </row>
    <row r="439" spans="24:25" x14ac:dyDescent="0.35">
      <c r="X439" s="1">
        <f t="shared" si="12"/>
        <v>436</v>
      </c>
      <c r="Y439" s="4">
        <f t="shared" si="11"/>
        <v>0</v>
      </c>
    </row>
    <row r="440" spans="24:25" x14ac:dyDescent="0.35">
      <c r="X440" s="1">
        <f t="shared" si="12"/>
        <v>437</v>
      </c>
      <c r="Y440" s="4">
        <f t="shared" si="11"/>
        <v>0</v>
      </c>
    </row>
    <row r="441" spans="24:25" x14ac:dyDescent="0.35">
      <c r="X441" s="1">
        <f t="shared" si="12"/>
        <v>438</v>
      </c>
      <c r="Y441" s="4">
        <f t="shared" si="11"/>
        <v>0</v>
      </c>
    </row>
    <row r="442" spans="24:25" x14ac:dyDescent="0.35">
      <c r="X442" s="1">
        <f t="shared" si="12"/>
        <v>439</v>
      </c>
      <c r="Y442" s="4">
        <f t="shared" si="11"/>
        <v>0</v>
      </c>
    </row>
    <row r="443" spans="24:25" x14ac:dyDescent="0.35">
      <c r="X443" s="1">
        <f t="shared" si="12"/>
        <v>440</v>
      </c>
      <c r="Y443" s="4">
        <f t="shared" si="11"/>
        <v>0</v>
      </c>
    </row>
    <row r="444" spans="24:25" x14ac:dyDescent="0.35">
      <c r="X444" s="1">
        <f t="shared" si="12"/>
        <v>441</v>
      </c>
      <c r="Y444" s="4">
        <f t="shared" si="11"/>
        <v>0</v>
      </c>
    </row>
    <row r="445" spans="24:25" x14ac:dyDescent="0.35">
      <c r="X445" s="1">
        <f t="shared" si="12"/>
        <v>442</v>
      </c>
      <c r="Y445" s="4">
        <f t="shared" si="11"/>
        <v>0</v>
      </c>
    </row>
    <row r="446" spans="24:25" x14ac:dyDescent="0.35">
      <c r="X446" s="1">
        <f t="shared" si="12"/>
        <v>443</v>
      </c>
      <c r="Y446" s="4">
        <f t="shared" si="11"/>
        <v>0</v>
      </c>
    </row>
    <row r="447" spans="24:25" x14ac:dyDescent="0.35">
      <c r="X447" s="1">
        <f t="shared" si="12"/>
        <v>444</v>
      </c>
      <c r="Y447" s="4">
        <f t="shared" si="11"/>
        <v>0</v>
      </c>
    </row>
    <row r="448" spans="24:25" x14ac:dyDescent="0.35">
      <c r="X448" s="1">
        <f t="shared" si="12"/>
        <v>445</v>
      </c>
      <c r="Y448" s="4">
        <f t="shared" si="11"/>
        <v>0</v>
      </c>
    </row>
    <row r="449" spans="24:25" x14ac:dyDescent="0.35">
      <c r="X449" s="1">
        <f t="shared" si="12"/>
        <v>446</v>
      </c>
      <c r="Y449" s="4">
        <f t="shared" si="11"/>
        <v>0</v>
      </c>
    </row>
    <row r="450" spans="24:25" x14ac:dyDescent="0.35">
      <c r="X450" s="1">
        <f t="shared" si="12"/>
        <v>447</v>
      </c>
      <c r="Y450" s="4">
        <f t="shared" si="11"/>
        <v>0</v>
      </c>
    </row>
    <row r="451" spans="24:25" x14ac:dyDescent="0.35">
      <c r="X451" s="1">
        <f t="shared" si="12"/>
        <v>448</v>
      </c>
      <c r="Y451" s="4">
        <f t="shared" si="11"/>
        <v>0</v>
      </c>
    </row>
    <row r="452" spans="24:25" x14ac:dyDescent="0.35">
      <c r="X452" s="1">
        <f t="shared" si="12"/>
        <v>449</v>
      </c>
      <c r="Y452" s="4">
        <f t="shared" si="11"/>
        <v>0</v>
      </c>
    </row>
    <row r="453" spans="24:25" x14ac:dyDescent="0.35">
      <c r="X453" s="1">
        <f t="shared" si="12"/>
        <v>450</v>
      </c>
      <c r="Y453" s="4">
        <f t="shared" ref="Y453:Y516" si="13">_xlfn.POISSON.DIST(X453,$B$4,0)</f>
        <v>0</v>
      </c>
    </row>
    <row r="454" spans="24:25" x14ac:dyDescent="0.35">
      <c r="X454" s="1">
        <f t="shared" si="12"/>
        <v>451</v>
      </c>
      <c r="Y454" s="4">
        <f t="shared" si="13"/>
        <v>0</v>
      </c>
    </row>
    <row r="455" spans="24:25" x14ac:dyDescent="0.35">
      <c r="X455" s="1">
        <f t="shared" si="12"/>
        <v>452</v>
      </c>
      <c r="Y455" s="4">
        <f t="shared" si="13"/>
        <v>0</v>
      </c>
    </row>
    <row r="456" spans="24:25" x14ac:dyDescent="0.35">
      <c r="X456" s="1">
        <f t="shared" si="12"/>
        <v>453</v>
      </c>
      <c r="Y456" s="4">
        <f t="shared" si="13"/>
        <v>0</v>
      </c>
    </row>
    <row r="457" spans="24:25" x14ac:dyDescent="0.35">
      <c r="X457" s="1">
        <f t="shared" si="12"/>
        <v>454</v>
      </c>
      <c r="Y457" s="4">
        <f t="shared" si="13"/>
        <v>0</v>
      </c>
    </row>
    <row r="458" spans="24:25" x14ac:dyDescent="0.35">
      <c r="X458" s="1">
        <f t="shared" si="12"/>
        <v>455</v>
      </c>
      <c r="Y458" s="4">
        <f t="shared" si="13"/>
        <v>0</v>
      </c>
    </row>
    <row r="459" spans="24:25" x14ac:dyDescent="0.35">
      <c r="X459" s="1">
        <f t="shared" si="12"/>
        <v>456</v>
      </c>
      <c r="Y459" s="4">
        <f t="shared" si="13"/>
        <v>0</v>
      </c>
    </row>
    <row r="460" spans="24:25" x14ac:dyDescent="0.35">
      <c r="X460" s="1">
        <f t="shared" si="12"/>
        <v>457</v>
      </c>
      <c r="Y460" s="4">
        <f t="shared" si="13"/>
        <v>0</v>
      </c>
    </row>
    <row r="461" spans="24:25" x14ac:dyDescent="0.35">
      <c r="X461" s="1">
        <f t="shared" si="12"/>
        <v>458</v>
      </c>
      <c r="Y461" s="4">
        <f t="shared" si="13"/>
        <v>0</v>
      </c>
    </row>
    <row r="462" spans="24:25" x14ac:dyDescent="0.35">
      <c r="X462" s="1">
        <f t="shared" si="12"/>
        <v>459</v>
      </c>
      <c r="Y462" s="4">
        <f t="shared" si="13"/>
        <v>0</v>
      </c>
    </row>
    <row r="463" spans="24:25" x14ac:dyDescent="0.35">
      <c r="X463" s="1">
        <f t="shared" si="12"/>
        <v>460</v>
      </c>
      <c r="Y463" s="4">
        <f t="shared" si="13"/>
        <v>0</v>
      </c>
    </row>
    <row r="464" spans="24:25" x14ac:dyDescent="0.35">
      <c r="X464" s="1">
        <f t="shared" si="12"/>
        <v>461</v>
      </c>
      <c r="Y464" s="4">
        <f t="shared" si="13"/>
        <v>0</v>
      </c>
    </row>
    <row r="465" spans="24:25" x14ac:dyDescent="0.35">
      <c r="X465" s="1">
        <f t="shared" si="12"/>
        <v>462</v>
      </c>
      <c r="Y465" s="4">
        <f t="shared" si="13"/>
        <v>0</v>
      </c>
    </row>
    <row r="466" spans="24:25" x14ac:dyDescent="0.35">
      <c r="X466" s="1">
        <f t="shared" si="12"/>
        <v>463</v>
      </c>
      <c r="Y466" s="4">
        <f t="shared" si="13"/>
        <v>0</v>
      </c>
    </row>
    <row r="467" spans="24:25" x14ac:dyDescent="0.35">
      <c r="X467" s="1">
        <f t="shared" si="12"/>
        <v>464</v>
      </c>
      <c r="Y467" s="4">
        <f t="shared" si="13"/>
        <v>0</v>
      </c>
    </row>
    <row r="468" spans="24:25" x14ac:dyDescent="0.35">
      <c r="X468" s="1">
        <f t="shared" si="12"/>
        <v>465</v>
      </c>
      <c r="Y468" s="4">
        <f t="shared" si="13"/>
        <v>0</v>
      </c>
    </row>
    <row r="469" spans="24:25" x14ac:dyDescent="0.35">
      <c r="X469" s="1">
        <f t="shared" si="12"/>
        <v>466</v>
      </c>
      <c r="Y469" s="4">
        <f t="shared" si="13"/>
        <v>0</v>
      </c>
    </row>
    <row r="470" spans="24:25" x14ac:dyDescent="0.35">
      <c r="X470" s="1">
        <f t="shared" si="12"/>
        <v>467</v>
      </c>
      <c r="Y470" s="4">
        <f t="shared" si="13"/>
        <v>0</v>
      </c>
    </row>
    <row r="471" spans="24:25" x14ac:dyDescent="0.35">
      <c r="X471" s="1">
        <f t="shared" si="12"/>
        <v>468</v>
      </c>
      <c r="Y471" s="4">
        <f t="shared" si="13"/>
        <v>0</v>
      </c>
    </row>
    <row r="472" spans="24:25" x14ac:dyDescent="0.35">
      <c r="X472" s="1">
        <f t="shared" si="12"/>
        <v>469</v>
      </c>
      <c r="Y472" s="4">
        <f t="shared" si="13"/>
        <v>0</v>
      </c>
    </row>
    <row r="473" spans="24:25" x14ac:dyDescent="0.35">
      <c r="X473" s="1">
        <f t="shared" si="12"/>
        <v>470</v>
      </c>
      <c r="Y473" s="4">
        <f t="shared" si="13"/>
        <v>0</v>
      </c>
    </row>
    <row r="474" spans="24:25" x14ac:dyDescent="0.35">
      <c r="X474" s="1">
        <f t="shared" si="12"/>
        <v>471</v>
      </c>
      <c r="Y474" s="4">
        <f t="shared" si="13"/>
        <v>0</v>
      </c>
    </row>
    <row r="475" spans="24:25" x14ac:dyDescent="0.35">
      <c r="X475" s="1">
        <f t="shared" si="12"/>
        <v>472</v>
      </c>
      <c r="Y475" s="4">
        <f t="shared" si="13"/>
        <v>0</v>
      </c>
    </row>
    <row r="476" spans="24:25" x14ac:dyDescent="0.35">
      <c r="X476" s="1">
        <f t="shared" si="12"/>
        <v>473</v>
      </c>
      <c r="Y476" s="4">
        <f t="shared" si="13"/>
        <v>0</v>
      </c>
    </row>
    <row r="477" spans="24:25" x14ac:dyDescent="0.35">
      <c r="X477" s="1">
        <f t="shared" si="12"/>
        <v>474</v>
      </c>
      <c r="Y477" s="4">
        <f t="shared" si="13"/>
        <v>0</v>
      </c>
    </row>
    <row r="478" spans="24:25" x14ac:dyDescent="0.35">
      <c r="X478" s="1">
        <f t="shared" si="12"/>
        <v>475</v>
      </c>
      <c r="Y478" s="4">
        <f t="shared" si="13"/>
        <v>0</v>
      </c>
    </row>
    <row r="479" spans="24:25" x14ac:dyDescent="0.35">
      <c r="X479" s="1">
        <f t="shared" si="12"/>
        <v>476</v>
      </c>
      <c r="Y479" s="4">
        <f t="shared" si="13"/>
        <v>0</v>
      </c>
    </row>
    <row r="480" spans="24:25" x14ac:dyDescent="0.35">
      <c r="X480" s="1">
        <f t="shared" si="12"/>
        <v>477</v>
      </c>
      <c r="Y480" s="4">
        <f t="shared" si="13"/>
        <v>0</v>
      </c>
    </row>
    <row r="481" spans="24:25" x14ac:dyDescent="0.35">
      <c r="X481" s="1">
        <f t="shared" si="12"/>
        <v>478</v>
      </c>
      <c r="Y481" s="4">
        <f t="shared" si="13"/>
        <v>0</v>
      </c>
    </row>
    <row r="482" spans="24:25" x14ac:dyDescent="0.35">
      <c r="X482" s="1">
        <f t="shared" si="12"/>
        <v>479</v>
      </c>
      <c r="Y482" s="4">
        <f t="shared" si="13"/>
        <v>0</v>
      </c>
    </row>
    <row r="483" spans="24:25" x14ac:dyDescent="0.35">
      <c r="X483" s="1">
        <f t="shared" si="12"/>
        <v>480</v>
      </c>
      <c r="Y483" s="4">
        <f t="shared" si="13"/>
        <v>0</v>
      </c>
    </row>
    <row r="484" spans="24:25" x14ac:dyDescent="0.35">
      <c r="X484" s="1">
        <f t="shared" si="12"/>
        <v>481</v>
      </c>
      <c r="Y484" s="4">
        <f t="shared" si="13"/>
        <v>0</v>
      </c>
    </row>
    <row r="485" spans="24:25" x14ac:dyDescent="0.35">
      <c r="X485" s="1">
        <f t="shared" si="12"/>
        <v>482</v>
      </c>
      <c r="Y485" s="4">
        <f t="shared" si="13"/>
        <v>0</v>
      </c>
    </row>
    <row r="486" spans="24:25" x14ac:dyDescent="0.35">
      <c r="X486" s="1">
        <f t="shared" si="12"/>
        <v>483</v>
      </c>
      <c r="Y486" s="4">
        <f t="shared" si="13"/>
        <v>0</v>
      </c>
    </row>
    <row r="487" spans="24:25" x14ac:dyDescent="0.35">
      <c r="X487" s="1">
        <f t="shared" si="12"/>
        <v>484</v>
      </c>
      <c r="Y487" s="4">
        <f t="shared" si="13"/>
        <v>0</v>
      </c>
    </row>
    <row r="488" spans="24:25" x14ac:dyDescent="0.35">
      <c r="X488" s="1">
        <f t="shared" si="12"/>
        <v>485</v>
      </c>
      <c r="Y488" s="4">
        <f t="shared" si="13"/>
        <v>0</v>
      </c>
    </row>
    <row r="489" spans="24:25" x14ac:dyDescent="0.35">
      <c r="X489" s="1">
        <f t="shared" ref="X489:X552" si="14">X488+1</f>
        <v>486</v>
      </c>
      <c r="Y489" s="4">
        <f t="shared" si="13"/>
        <v>0</v>
      </c>
    </row>
    <row r="490" spans="24:25" x14ac:dyDescent="0.35">
      <c r="X490" s="1">
        <f t="shared" si="14"/>
        <v>487</v>
      </c>
      <c r="Y490" s="4">
        <f t="shared" si="13"/>
        <v>0</v>
      </c>
    </row>
    <row r="491" spans="24:25" x14ac:dyDescent="0.35">
      <c r="X491" s="1">
        <f t="shared" si="14"/>
        <v>488</v>
      </c>
      <c r="Y491" s="4">
        <f t="shared" si="13"/>
        <v>0</v>
      </c>
    </row>
    <row r="492" spans="24:25" x14ac:dyDescent="0.35">
      <c r="X492" s="1">
        <f t="shared" si="14"/>
        <v>489</v>
      </c>
      <c r="Y492" s="4">
        <f t="shared" si="13"/>
        <v>0</v>
      </c>
    </row>
    <row r="493" spans="24:25" x14ac:dyDescent="0.35">
      <c r="X493" s="1">
        <f t="shared" si="14"/>
        <v>490</v>
      </c>
      <c r="Y493" s="4">
        <f t="shared" si="13"/>
        <v>0</v>
      </c>
    </row>
    <row r="494" spans="24:25" x14ac:dyDescent="0.35">
      <c r="X494" s="1">
        <f t="shared" si="14"/>
        <v>491</v>
      </c>
      <c r="Y494" s="4">
        <f t="shared" si="13"/>
        <v>0</v>
      </c>
    </row>
    <row r="495" spans="24:25" x14ac:dyDescent="0.35">
      <c r="X495" s="1">
        <f t="shared" si="14"/>
        <v>492</v>
      </c>
      <c r="Y495" s="4">
        <f t="shared" si="13"/>
        <v>0</v>
      </c>
    </row>
    <row r="496" spans="24:25" x14ac:dyDescent="0.35">
      <c r="X496" s="1">
        <f t="shared" si="14"/>
        <v>493</v>
      </c>
      <c r="Y496" s="4">
        <f t="shared" si="13"/>
        <v>0</v>
      </c>
    </row>
    <row r="497" spans="24:25" x14ac:dyDescent="0.35">
      <c r="X497" s="1">
        <f t="shared" si="14"/>
        <v>494</v>
      </c>
      <c r="Y497" s="4">
        <f t="shared" si="13"/>
        <v>0</v>
      </c>
    </row>
    <row r="498" spans="24:25" x14ac:dyDescent="0.35">
      <c r="X498" s="1">
        <f t="shared" si="14"/>
        <v>495</v>
      </c>
      <c r="Y498" s="4">
        <f t="shared" si="13"/>
        <v>0</v>
      </c>
    </row>
    <row r="499" spans="24:25" x14ac:dyDescent="0.35">
      <c r="X499" s="1">
        <f t="shared" si="14"/>
        <v>496</v>
      </c>
      <c r="Y499" s="4">
        <f t="shared" si="13"/>
        <v>0</v>
      </c>
    </row>
    <row r="500" spans="24:25" x14ac:dyDescent="0.35">
      <c r="X500" s="1">
        <f t="shared" si="14"/>
        <v>497</v>
      </c>
      <c r="Y500" s="4">
        <f t="shared" si="13"/>
        <v>0</v>
      </c>
    </row>
    <row r="501" spans="24:25" x14ac:dyDescent="0.35">
      <c r="X501" s="1">
        <f t="shared" si="14"/>
        <v>498</v>
      </c>
      <c r="Y501" s="4">
        <f t="shared" si="13"/>
        <v>0</v>
      </c>
    </row>
    <row r="502" spans="24:25" x14ac:dyDescent="0.35">
      <c r="X502" s="1">
        <f t="shared" si="14"/>
        <v>499</v>
      </c>
      <c r="Y502" s="4">
        <f t="shared" si="13"/>
        <v>0</v>
      </c>
    </row>
    <row r="503" spans="24:25" x14ac:dyDescent="0.35">
      <c r="X503" s="1">
        <f t="shared" si="14"/>
        <v>500</v>
      </c>
      <c r="Y503" s="4">
        <f t="shared" si="13"/>
        <v>0</v>
      </c>
    </row>
    <row r="504" spans="24:25" x14ac:dyDescent="0.35">
      <c r="X504" s="1">
        <f t="shared" si="14"/>
        <v>501</v>
      </c>
      <c r="Y504" s="4">
        <f t="shared" si="13"/>
        <v>0</v>
      </c>
    </row>
    <row r="505" spans="24:25" x14ac:dyDescent="0.35">
      <c r="X505" s="1">
        <f t="shared" si="14"/>
        <v>502</v>
      </c>
      <c r="Y505" s="4">
        <f t="shared" si="13"/>
        <v>0</v>
      </c>
    </row>
    <row r="506" spans="24:25" x14ac:dyDescent="0.35">
      <c r="X506" s="1">
        <f t="shared" si="14"/>
        <v>503</v>
      </c>
      <c r="Y506" s="4">
        <f t="shared" si="13"/>
        <v>0</v>
      </c>
    </row>
    <row r="507" spans="24:25" x14ac:dyDescent="0.35">
      <c r="X507" s="1">
        <f t="shared" si="14"/>
        <v>504</v>
      </c>
      <c r="Y507" s="4">
        <f t="shared" si="13"/>
        <v>0</v>
      </c>
    </row>
    <row r="508" spans="24:25" x14ac:dyDescent="0.35">
      <c r="X508" s="1">
        <f t="shared" si="14"/>
        <v>505</v>
      </c>
      <c r="Y508" s="4">
        <f t="shared" si="13"/>
        <v>0</v>
      </c>
    </row>
    <row r="509" spans="24:25" x14ac:dyDescent="0.35">
      <c r="X509" s="1">
        <f t="shared" si="14"/>
        <v>506</v>
      </c>
      <c r="Y509" s="4">
        <f t="shared" si="13"/>
        <v>0</v>
      </c>
    </row>
    <row r="510" spans="24:25" x14ac:dyDescent="0.35">
      <c r="X510" s="1">
        <f t="shared" si="14"/>
        <v>507</v>
      </c>
      <c r="Y510" s="4">
        <f t="shared" si="13"/>
        <v>0</v>
      </c>
    </row>
    <row r="511" spans="24:25" x14ac:dyDescent="0.35">
      <c r="X511" s="1">
        <f t="shared" si="14"/>
        <v>508</v>
      </c>
      <c r="Y511" s="4">
        <f t="shared" si="13"/>
        <v>0</v>
      </c>
    </row>
    <row r="512" spans="24:25" x14ac:dyDescent="0.35">
      <c r="X512" s="1">
        <f t="shared" si="14"/>
        <v>509</v>
      </c>
      <c r="Y512" s="4">
        <f t="shared" si="13"/>
        <v>0</v>
      </c>
    </row>
    <row r="513" spans="24:25" x14ac:dyDescent="0.35">
      <c r="X513" s="1">
        <f t="shared" si="14"/>
        <v>510</v>
      </c>
      <c r="Y513" s="4">
        <f t="shared" si="13"/>
        <v>0</v>
      </c>
    </row>
    <row r="514" spans="24:25" x14ac:dyDescent="0.35">
      <c r="X514" s="1">
        <f t="shared" si="14"/>
        <v>511</v>
      </c>
      <c r="Y514" s="4">
        <f t="shared" si="13"/>
        <v>0</v>
      </c>
    </row>
    <row r="515" spans="24:25" x14ac:dyDescent="0.35">
      <c r="X515" s="1">
        <f t="shared" si="14"/>
        <v>512</v>
      </c>
      <c r="Y515" s="4">
        <f t="shared" si="13"/>
        <v>0</v>
      </c>
    </row>
    <row r="516" spans="24:25" x14ac:dyDescent="0.35">
      <c r="X516" s="1">
        <f t="shared" si="14"/>
        <v>513</v>
      </c>
      <c r="Y516" s="4">
        <f t="shared" si="13"/>
        <v>0</v>
      </c>
    </row>
    <row r="517" spans="24:25" x14ac:dyDescent="0.35">
      <c r="X517" s="1">
        <f t="shared" si="14"/>
        <v>514</v>
      </c>
      <c r="Y517" s="4">
        <f t="shared" ref="Y517:Y580" si="15">_xlfn.POISSON.DIST(X517,$B$4,0)</f>
        <v>0</v>
      </c>
    </row>
    <row r="518" spans="24:25" x14ac:dyDescent="0.35">
      <c r="X518" s="1">
        <f t="shared" si="14"/>
        <v>515</v>
      </c>
      <c r="Y518" s="4">
        <f t="shared" si="15"/>
        <v>0</v>
      </c>
    </row>
    <row r="519" spans="24:25" x14ac:dyDescent="0.35">
      <c r="X519" s="1">
        <f t="shared" si="14"/>
        <v>516</v>
      </c>
      <c r="Y519" s="4">
        <f t="shared" si="15"/>
        <v>0</v>
      </c>
    </row>
    <row r="520" spans="24:25" x14ac:dyDescent="0.35">
      <c r="X520" s="1">
        <f t="shared" si="14"/>
        <v>517</v>
      </c>
      <c r="Y520" s="4">
        <f t="shared" si="15"/>
        <v>0</v>
      </c>
    </row>
    <row r="521" spans="24:25" x14ac:dyDescent="0.35">
      <c r="X521" s="1">
        <f t="shared" si="14"/>
        <v>518</v>
      </c>
      <c r="Y521" s="4">
        <f t="shared" si="15"/>
        <v>0</v>
      </c>
    </row>
    <row r="522" spans="24:25" x14ac:dyDescent="0.35">
      <c r="X522" s="1">
        <f t="shared" si="14"/>
        <v>519</v>
      </c>
      <c r="Y522" s="4">
        <f t="shared" si="15"/>
        <v>0</v>
      </c>
    </row>
    <row r="523" spans="24:25" x14ac:dyDescent="0.35">
      <c r="X523" s="1">
        <f t="shared" si="14"/>
        <v>520</v>
      </c>
      <c r="Y523" s="4">
        <f t="shared" si="15"/>
        <v>0</v>
      </c>
    </row>
    <row r="524" spans="24:25" x14ac:dyDescent="0.35">
      <c r="X524" s="1">
        <f t="shared" si="14"/>
        <v>521</v>
      </c>
      <c r="Y524" s="4">
        <f t="shared" si="15"/>
        <v>0</v>
      </c>
    </row>
    <row r="525" spans="24:25" x14ac:dyDescent="0.35">
      <c r="X525" s="1">
        <f t="shared" si="14"/>
        <v>522</v>
      </c>
      <c r="Y525" s="4">
        <f t="shared" si="15"/>
        <v>0</v>
      </c>
    </row>
    <row r="526" spans="24:25" x14ac:dyDescent="0.35">
      <c r="X526" s="1">
        <f t="shared" si="14"/>
        <v>523</v>
      </c>
      <c r="Y526" s="4">
        <f t="shared" si="15"/>
        <v>0</v>
      </c>
    </row>
    <row r="527" spans="24:25" x14ac:dyDescent="0.35">
      <c r="X527" s="1">
        <f t="shared" si="14"/>
        <v>524</v>
      </c>
      <c r="Y527" s="4">
        <f t="shared" si="15"/>
        <v>0</v>
      </c>
    </row>
    <row r="528" spans="24:25" x14ac:dyDescent="0.35">
      <c r="X528" s="1">
        <f t="shared" si="14"/>
        <v>525</v>
      </c>
      <c r="Y528" s="4">
        <f t="shared" si="15"/>
        <v>0</v>
      </c>
    </row>
    <row r="529" spans="24:25" x14ac:dyDescent="0.35">
      <c r="X529" s="1">
        <f t="shared" si="14"/>
        <v>526</v>
      </c>
      <c r="Y529" s="4">
        <f t="shared" si="15"/>
        <v>0</v>
      </c>
    </row>
    <row r="530" spans="24:25" x14ac:dyDescent="0.35">
      <c r="X530" s="1">
        <f t="shared" si="14"/>
        <v>527</v>
      </c>
      <c r="Y530" s="4">
        <f t="shared" si="15"/>
        <v>0</v>
      </c>
    </row>
    <row r="531" spans="24:25" x14ac:dyDescent="0.35">
      <c r="X531" s="1">
        <f t="shared" si="14"/>
        <v>528</v>
      </c>
      <c r="Y531" s="4">
        <f t="shared" si="15"/>
        <v>0</v>
      </c>
    </row>
    <row r="532" spans="24:25" x14ac:dyDescent="0.35">
      <c r="X532" s="1">
        <f t="shared" si="14"/>
        <v>529</v>
      </c>
      <c r="Y532" s="4">
        <f t="shared" si="15"/>
        <v>0</v>
      </c>
    </row>
    <row r="533" spans="24:25" x14ac:dyDescent="0.35">
      <c r="X533" s="1">
        <f t="shared" si="14"/>
        <v>530</v>
      </c>
      <c r="Y533" s="4">
        <f t="shared" si="15"/>
        <v>0</v>
      </c>
    </row>
    <row r="534" spans="24:25" x14ac:dyDescent="0.35">
      <c r="X534" s="1">
        <f t="shared" si="14"/>
        <v>531</v>
      </c>
      <c r="Y534" s="4">
        <f t="shared" si="15"/>
        <v>0</v>
      </c>
    </row>
    <row r="535" spans="24:25" x14ac:dyDescent="0.35">
      <c r="X535" s="1">
        <f t="shared" si="14"/>
        <v>532</v>
      </c>
      <c r="Y535" s="4">
        <f t="shared" si="15"/>
        <v>0</v>
      </c>
    </row>
    <row r="536" spans="24:25" x14ac:dyDescent="0.35">
      <c r="X536" s="1">
        <f t="shared" si="14"/>
        <v>533</v>
      </c>
      <c r="Y536" s="4">
        <f t="shared" si="15"/>
        <v>0</v>
      </c>
    </row>
    <row r="537" spans="24:25" x14ac:dyDescent="0.35">
      <c r="X537" s="1">
        <f t="shared" si="14"/>
        <v>534</v>
      </c>
      <c r="Y537" s="4">
        <f t="shared" si="15"/>
        <v>0</v>
      </c>
    </row>
    <row r="538" spans="24:25" x14ac:dyDescent="0.35">
      <c r="X538" s="1">
        <f t="shared" si="14"/>
        <v>535</v>
      </c>
      <c r="Y538" s="4">
        <f t="shared" si="15"/>
        <v>0</v>
      </c>
    </row>
    <row r="539" spans="24:25" x14ac:dyDescent="0.35">
      <c r="X539" s="1">
        <f t="shared" si="14"/>
        <v>536</v>
      </c>
      <c r="Y539" s="4">
        <f t="shared" si="15"/>
        <v>0</v>
      </c>
    </row>
    <row r="540" spans="24:25" x14ac:dyDescent="0.35">
      <c r="X540" s="1">
        <f t="shared" si="14"/>
        <v>537</v>
      </c>
      <c r="Y540" s="4">
        <f t="shared" si="15"/>
        <v>0</v>
      </c>
    </row>
    <row r="541" spans="24:25" x14ac:dyDescent="0.35">
      <c r="X541" s="1">
        <f t="shared" si="14"/>
        <v>538</v>
      </c>
      <c r="Y541" s="4">
        <f t="shared" si="15"/>
        <v>0</v>
      </c>
    </row>
    <row r="542" spans="24:25" x14ac:dyDescent="0.35">
      <c r="X542" s="1">
        <f t="shared" si="14"/>
        <v>539</v>
      </c>
      <c r="Y542" s="4">
        <f t="shared" si="15"/>
        <v>0</v>
      </c>
    </row>
    <row r="543" spans="24:25" x14ac:dyDescent="0.35">
      <c r="X543" s="1">
        <f t="shared" si="14"/>
        <v>540</v>
      </c>
      <c r="Y543" s="4">
        <f t="shared" si="15"/>
        <v>0</v>
      </c>
    </row>
    <row r="544" spans="24:25" x14ac:dyDescent="0.35">
      <c r="X544" s="1">
        <f t="shared" si="14"/>
        <v>541</v>
      </c>
      <c r="Y544" s="4">
        <f t="shared" si="15"/>
        <v>0</v>
      </c>
    </row>
    <row r="545" spans="24:25" x14ac:dyDescent="0.35">
      <c r="X545" s="1">
        <f t="shared" si="14"/>
        <v>542</v>
      </c>
      <c r="Y545" s="4">
        <f t="shared" si="15"/>
        <v>0</v>
      </c>
    </row>
    <row r="546" spans="24:25" x14ac:dyDescent="0.35">
      <c r="X546" s="1">
        <f t="shared" si="14"/>
        <v>543</v>
      </c>
      <c r="Y546" s="4">
        <f t="shared" si="15"/>
        <v>0</v>
      </c>
    </row>
    <row r="547" spans="24:25" x14ac:dyDescent="0.35">
      <c r="X547" s="1">
        <f t="shared" si="14"/>
        <v>544</v>
      </c>
      <c r="Y547" s="4">
        <f t="shared" si="15"/>
        <v>0</v>
      </c>
    </row>
    <row r="548" spans="24:25" x14ac:dyDescent="0.35">
      <c r="X548" s="1">
        <f t="shared" si="14"/>
        <v>545</v>
      </c>
      <c r="Y548" s="4">
        <f t="shared" si="15"/>
        <v>0</v>
      </c>
    </row>
    <row r="549" spans="24:25" x14ac:dyDescent="0.35">
      <c r="X549" s="1">
        <f t="shared" si="14"/>
        <v>546</v>
      </c>
      <c r="Y549" s="4">
        <f t="shared" si="15"/>
        <v>0</v>
      </c>
    </row>
    <row r="550" spans="24:25" x14ac:dyDescent="0.35">
      <c r="X550" s="1">
        <f t="shared" si="14"/>
        <v>547</v>
      </c>
      <c r="Y550" s="4">
        <f t="shared" si="15"/>
        <v>0</v>
      </c>
    </row>
    <row r="551" spans="24:25" x14ac:dyDescent="0.35">
      <c r="X551" s="1">
        <f t="shared" si="14"/>
        <v>548</v>
      </c>
      <c r="Y551" s="4">
        <f t="shared" si="15"/>
        <v>0</v>
      </c>
    </row>
    <row r="552" spans="24:25" x14ac:dyDescent="0.35">
      <c r="X552" s="1">
        <f t="shared" si="14"/>
        <v>549</v>
      </c>
      <c r="Y552" s="4">
        <f t="shared" si="15"/>
        <v>0</v>
      </c>
    </row>
    <row r="553" spans="24:25" x14ac:dyDescent="0.35">
      <c r="X553" s="1">
        <f t="shared" ref="X553:X616" si="16">X552+1</f>
        <v>550</v>
      </c>
      <c r="Y553" s="4">
        <f t="shared" si="15"/>
        <v>0</v>
      </c>
    </row>
    <row r="554" spans="24:25" x14ac:dyDescent="0.35">
      <c r="X554" s="1">
        <f t="shared" si="16"/>
        <v>551</v>
      </c>
      <c r="Y554" s="4">
        <f t="shared" si="15"/>
        <v>0</v>
      </c>
    </row>
    <row r="555" spans="24:25" x14ac:dyDescent="0.35">
      <c r="X555" s="1">
        <f t="shared" si="16"/>
        <v>552</v>
      </c>
      <c r="Y555" s="4">
        <f t="shared" si="15"/>
        <v>0</v>
      </c>
    </row>
    <row r="556" spans="24:25" x14ac:dyDescent="0.35">
      <c r="X556" s="1">
        <f t="shared" si="16"/>
        <v>553</v>
      </c>
      <c r="Y556" s="4">
        <f t="shared" si="15"/>
        <v>0</v>
      </c>
    </row>
    <row r="557" spans="24:25" x14ac:dyDescent="0.35">
      <c r="X557" s="1">
        <f t="shared" si="16"/>
        <v>554</v>
      </c>
      <c r="Y557" s="4">
        <f t="shared" si="15"/>
        <v>0</v>
      </c>
    </row>
    <row r="558" spans="24:25" x14ac:dyDescent="0.35">
      <c r="X558" s="1">
        <f t="shared" si="16"/>
        <v>555</v>
      </c>
      <c r="Y558" s="4">
        <f t="shared" si="15"/>
        <v>0</v>
      </c>
    </row>
    <row r="559" spans="24:25" x14ac:dyDescent="0.35">
      <c r="X559" s="1">
        <f t="shared" si="16"/>
        <v>556</v>
      </c>
      <c r="Y559" s="4">
        <f t="shared" si="15"/>
        <v>0</v>
      </c>
    </row>
    <row r="560" spans="24:25" x14ac:dyDescent="0.35">
      <c r="X560" s="1">
        <f t="shared" si="16"/>
        <v>557</v>
      </c>
      <c r="Y560" s="4">
        <f t="shared" si="15"/>
        <v>0</v>
      </c>
    </row>
    <row r="561" spans="24:25" x14ac:dyDescent="0.35">
      <c r="X561" s="1">
        <f t="shared" si="16"/>
        <v>558</v>
      </c>
      <c r="Y561" s="4">
        <f t="shared" si="15"/>
        <v>0</v>
      </c>
    </row>
    <row r="562" spans="24:25" x14ac:dyDescent="0.35">
      <c r="X562" s="1">
        <f t="shared" si="16"/>
        <v>559</v>
      </c>
      <c r="Y562" s="4">
        <f t="shared" si="15"/>
        <v>0</v>
      </c>
    </row>
    <row r="563" spans="24:25" x14ac:dyDescent="0.35">
      <c r="X563" s="1">
        <f t="shared" si="16"/>
        <v>560</v>
      </c>
      <c r="Y563" s="4">
        <f t="shared" si="15"/>
        <v>0</v>
      </c>
    </row>
    <row r="564" spans="24:25" x14ac:dyDescent="0.35">
      <c r="X564" s="1">
        <f t="shared" si="16"/>
        <v>561</v>
      </c>
      <c r="Y564" s="4">
        <f t="shared" si="15"/>
        <v>0</v>
      </c>
    </row>
    <row r="565" spans="24:25" x14ac:dyDescent="0.35">
      <c r="X565" s="1">
        <f t="shared" si="16"/>
        <v>562</v>
      </c>
      <c r="Y565" s="4">
        <f t="shared" si="15"/>
        <v>0</v>
      </c>
    </row>
    <row r="566" spans="24:25" x14ac:dyDescent="0.35">
      <c r="X566" s="1">
        <f t="shared" si="16"/>
        <v>563</v>
      </c>
      <c r="Y566" s="4">
        <f t="shared" si="15"/>
        <v>0</v>
      </c>
    </row>
    <row r="567" spans="24:25" x14ac:dyDescent="0.35">
      <c r="X567" s="1">
        <f t="shared" si="16"/>
        <v>564</v>
      </c>
      <c r="Y567" s="4">
        <f t="shared" si="15"/>
        <v>0</v>
      </c>
    </row>
    <row r="568" spans="24:25" x14ac:dyDescent="0.35">
      <c r="X568" s="1">
        <f t="shared" si="16"/>
        <v>565</v>
      </c>
      <c r="Y568" s="4">
        <f t="shared" si="15"/>
        <v>0</v>
      </c>
    </row>
    <row r="569" spans="24:25" x14ac:dyDescent="0.35">
      <c r="X569" s="1">
        <f t="shared" si="16"/>
        <v>566</v>
      </c>
      <c r="Y569" s="4">
        <f t="shared" si="15"/>
        <v>0</v>
      </c>
    </row>
    <row r="570" spans="24:25" x14ac:dyDescent="0.35">
      <c r="X570" s="1">
        <f t="shared" si="16"/>
        <v>567</v>
      </c>
      <c r="Y570" s="4">
        <f t="shared" si="15"/>
        <v>0</v>
      </c>
    </row>
    <row r="571" spans="24:25" x14ac:dyDescent="0.35">
      <c r="X571" s="1">
        <f t="shared" si="16"/>
        <v>568</v>
      </c>
      <c r="Y571" s="4">
        <f t="shared" si="15"/>
        <v>0</v>
      </c>
    </row>
    <row r="572" spans="24:25" x14ac:dyDescent="0.35">
      <c r="X572" s="1">
        <f t="shared" si="16"/>
        <v>569</v>
      </c>
      <c r="Y572" s="4">
        <f t="shared" si="15"/>
        <v>0</v>
      </c>
    </row>
    <row r="573" spans="24:25" x14ac:dyDescent="0.35">
      <c r="X573" s="1">
        <f t="shared" si="16"/>
        <v>570</v>
      </c>
      <c r="Y573" s="4">
        <f t="shared" si="15"/>
        <v>0</v>
      </c>
    </row>
    <row r="574" spans="24:25" x14ac:dyDescent="0.35">
      <c r="X574" s="1">
        <f t="shared" si="16"/>
        <v>571</v>
      </c>
      <c r="Y574" s="4">
        <f t="shared" si="15"/>
        <v>0</v>
      </c>
    </row>
    <row r="575" spans="24:25" x14ac:dyDescent="0.35">
      <c r="X575" s="1">
        <f t="shared" si="16"/>
        <v>572</v>
      </c>
      <c r="Y575" s="4">
        <f t="shared" si="15"/>
        <v>0</v>
      </c>
    </row>
    <row r="576" spans="24:25" x14ac:dyDescent="0.35">
      <c r="X576" s="1">
        <f t="shared" si="16"/>
        <v>573</v>
      </c>
      <c r="Y576" s="4">
        <f t="shared" si="15"/>
        <v>0</v>
      </c>
    </row>
    <row r="577" spans="24:25" x14ac:dyDescent="0.35">
      <c r="X577" s="1">
        <f t="shared" si="16"/>
        <v>574</v>
      </c>
      <c r="Y577" s="4">
        <f t="shared" si="15"/>
        <v>0</v>
      </c>
    </row>
    <row r="578" spans="24:25" x14ac:dyDescent="0.35">
      <c r="X578" s="1">
        <f t="shared" si="16"/>
        <v>575</v>
      </c>
      <c r="Y578" s="4">
        <f t="shared" si="15"/>
        <v>0</v>
      </c>
    </row>
    <row r="579" spans="24:25" x14ac:dyDescent="0.35">
      <c r="X579" s="1">
        <f t="shared" si="16"/>
        <v>576</v>
      </c>
      <c r="Y579" s="4">
        <f t="shared" si="15"/>
        <v>0</v>
      </c>
    </row>
    <row r="580" spans="24:25" x14ac:dyDescent="0.35">
      <c r="X580" s="1">
        <f t="shared" si="16"/>
        <v>577</v>
      </c>
      <c r="Y580" s="4">
        <f t="shared" si="15"/>
        <v>0</v>
      </c>
    </row>
    <row r="581" spans="24:25" x14ac:dyDescent="0.35">
      <c r="X581" s="1">
        <f t="shared" si="16"/>
        <v>578</v>
      </c>
      <c r="Y581" s="4">
        <f t="shared" ref="Y581:Y644" si="17">_xlfn.POISSON.DIST(X581,$B$4,0)</f>
        <v>0</v>
      </c>
    </row>
    <row r="582" spans="24:25" x14ac:dyDescent="0.35">
      <c r="X582" s="1">
        <f t="shared" si="16"/>
        <v>579</v>
      </c>
      <c r="Y582" s="4">
        <f t="shared" si="17"/>
        <v>0</v>
      </c>
    </row>
    <row r="583" spans="24:25" x14ac:dyDescent="0.35">
      <c r="X583" s="1">
        <f t="shared" si="16"/>
        <v>580</v>
      </c>
      <c r="Y583" s="4">
        <f t="shared" si="17"/>
        <v>0</v>
      </c>
    </row>
    <row r="584" spans="24:25" x14ac:dyDescent="0.35">
      <c r="X584" s="1">
        <f t="shared" si="16"/>
        <v>581</v>
      </c>
      <c r="Y584" s="4">
        <f t="shared" si="17"/>
        <v>0</v>
      </c>
    </row>
    <row r="585" spans="24:25" x14ac:dyDescent="0.35">
      <c r="X585" s="1">
        <f t="shared" si="16"/>
        <v>582</v>
      </c>
      <c r="Y585" s="4">
        <f t="shared" si="17"/>
        <v>0</v>
      </c>
    </row>
    <row r="586" spans="24:25" x14ac:dyDescent="0.35">
      <c r="X586" s="1">
        <f t="shared" si="16"/>
        <v>583</v>
      </c>
      <c r="Y586" s="4">
        <f t="shared" si="17"/>
        <v>0</v>
      </c>
    </row>
    <row r="587" spans="24:25" x14ac:dyDescent="0.35">
      <c r="X587" s="1">
        <f t="shared" si="16"/>
        <v>584</v>
      </c>
      <c r="Y587" s="4">
        <f t="shared" si="17"/>
        <v>0</v>
      </c>
    </row>
    <row r="588" spans="24:25" x14ac:dyDescent="0.35">
      <c r="X588" s="1">
        <f t="shared" si="16"/>
        <v>585</v>
      </c>
      <c r="Y588" s="4">
        <f t="shared" si="17"/>
        <v>0</v>
      </c>
    </row>
    <row r="589" spans="24:25" x14ac:dyDescent="0.35">
      <c r="X589" s="1">
        <f t="shared" si="16"/>
        <v>586</v>
      </c>
      <c r="Y589" s="4">
        <f t="shared" si="17"/>
        <v>0</v>
      </c>
    </row>
    <row r="590" spans="24:25" x14ac:dyDescent="0.35">
      <c r="X590" s="1">
        <f t="shared" si="16"/>
        <v>587</v>
      </c>
      <c r="Y590" s="4">
        <f t="shared" si="17"/>
        <v>0</v>
      </c>
    </row>
    <row r="591" spans="24:25" x14ac:dyDescent="0.35">
      <c r="X591" s="1">
        <f t="shared" si="16"/>
        <v>588</v>
      </c>
      <c r="Y591" s="4">
        <f t="shared" si="17"/>
        <v>0</v>
      </c>
    </row>
    <row r="592" spans="24:25" x14ac:dyDescent="0.35">
      <c r="X592" s="1">
        <f t="shared" si="16"/>
        <v>589</v>
      </c>
      <c r="Y592" s="4">
        <f t="shared" si="17"/>
        <v>0</v>
      </c>
    </row>
    <row r="593" spans="24:25" x14ac:dyDescent="0.35">
      <c r="X593" s="1">
        <f t="shared" si="16"/>
        <v>590</v>
      </c>
      <c r="Y593" s="4">
        <f t="shared" si="17"/>
        <v>0</v>
      </c>
    </row>
    <row r="594" spans="24:25" x14ac:dyDescent="0.35">
      <c r="X594" s="1">
        <f t="shared" si="16"/>
        <v>591</v>
      </c>
      <c r="Y594" s="4">
        <f t="shared" si="17"/>
        <v>0</v>
      </c>
    </row>
    <row r="595" spans="24:25" x14ac:dyDescent="0.35">
      <c r="X595" s="1">
        <f t="shared" si="16"/>
        <v>592</v>
      </c>
      <c r="Y595" s="4">
        <f t="shared" si="17"/>
        <v>0</v>
      </c>
    </row>
    <row r="596" spans="24:25" x14ac:dyDescent="0.35">
      <c r="X596" s="1">
        <f t="shared" si="16"/>
        <v>593</v>
      </c>
      <c r="Y596" s="4">
        <f t="shared" si="17"/>
        <v>0</v>
      </c>
    </row>
    <row r="597" spans="24:25" x14ac:dyDescent="0.35">
      <c r="X597" s="1">
        <f t="shared" si="16"/>
        <v>594</v>
      </c>
      <c r="Y597" s="4">
        <f t="shared" si="17"/>
        <v>0</v>
      </c>
    </row>
    <row r="598" spans="24:25" x14ac:dyDescent="0.35">
      <c r="X598" s="1">
        <f t="shared" si="16"/>
        <v>595</v>
      </c>
      <c r="Y598" s="4">
        <f t="shared" si="17"/>
        <v>0</v>
      </c>
    </row>
    <row r="599" spans="24:25" x14ac:dyDescent="0.35">
      <c r="X599" s="1">
        <f t="shared" si="16"/>
        <v>596</v>
      </c>
      <c r="Y599" s="4">
        <f t="shared" si="17"/>
        <v>0</v>
      </c>
    </row>
    <row r="600" spans="24:25" x14ac:dyDescent="0.35">
      <c r="X600" s="1">
        <f t="shared" si="16"/>
        <v>597</v>
      </c>
      <c r="Y600" s="4">
        <f t="shared" si="17"/>
        <v>0</v>
      </c>
    </row>
    <row r="601" spans="24:25" x14ac:dyDescent="0.35">
      <c r="X601" s="1">
        <f t="shared" si="16"/>
        <v>598</v>
      </c>
      <c r="Y601" s="4">
        <f t="shared" si="17"/>
        <v>0</v>
      </c>
    </row>
    <row r="602" spans="24:25" x14ac:dyDescent="0.35">
      <c r="X602" s="1">
        <f t="shared" si="16"/>
        <v>599</v>
      </c>
      <c r="Y602" s="4">
        <f t="shared" si="17"/>
        <v>0</v>
      </c>
    </row>
    <row r="603" spans="24:25" x14ac:dyDescent="0.35">
      <c r="X603" s="1">
        <f t="shared" si="16"/>
        <v>600</v>
      </c>
      <c r="Y603" s="4">
        <f t="shared" si="17"/>
        <v>0</v>
      </c>
    </row>
    <row r="604" spans="24:25" x14ac:dyDescent="0.35">
      <c r="X604" s="1">
        <f t="shared" si="16"/>
        <v>601</v>
      </c>
      <c r="Y604" s="4">
        <f t="shared" si="17"/>
        <v>0</v>
      </c>
    </row>
    <row r="605" spans="24:25" x14ac:dyDescent="0.35">
      <c r="X605" s="1">
        <f t="shared" si="16"/>
        <v>602</v>
      </c>
      <c r="Y605" s="4">
        <f t="shared" si="17"/>
        <v>0</v>
      </c>
    </row>
    <row r="606" spans="24:25" x14ac:dyDescent="0.35">
      <c r="X606" s="1">
        <f t="shared" si="16"/>
        <v>603</v>
      </c>
      <c r="Y606" s="4">
        <f t="shared" si="17"/>
        <v>0</v>
      </c>
    </row>
    <row r="607" spans="24:25" x14ac:dyDescent="0.35">
      <c r="X607" s="1">
        <f t="shared" si="16"/>
        <v>604</v>
      </c>
      <c r="Y607" s="4">
        <f t="shared" si="17"/>
        <v>0</v>
      </c>
    </row>
    <row r="608" spans="24:25" x14ac:dyDescent="0.35">
      <c r="X608" s="1">
        <f t="shared" si="16"/>
        <v>605</v>
      </c>
      <c r="Y608" s="4">
        <f t="shared" si="17"/>
        <v>0</v>
      </c>
    </row>
    <row r="609" spans="24:25" x14ac:dyDescent="0.35">
      <c r="X609" s="1">
        <f t="shared" si="16"/>
        <v>606</v>
      </c>
      <c r="Y609" s="4">
        <f t="shared" si="17"/>
        <v>0</v>
      </c>
    </row>
    <row r="610" spans="24:25" x14ac:dyDescent="0.35">
      <c r="X610" s="1">
        <f t="shared" si="16"/>
        <v>607</v>
      </c>
      <c r="Y610" s="4">
        <f t="shared" si="17"/>
        <v>0</v>
      </c>
    </row>
    <row r="611" spans="24:25" x14ac:dyDescent="0.35">
      <c r="X611" s="1">
        <f t="shared" si="16"/>
        <v>608</v>
      </c>
      <c r="Y611" s="4">
        <f t="shared" si="17"/>
        <v>0</v>
      </c>
    </row>
    <row r="612" spans="24:25" x14ac:dyDescent="0.35">
      <c r="X612" s="1">
        <f t="shared" si="16"/>
        <v>609</v>
      </c>
      <c r="Y612" s="4">
        <f t="shared" si="17"/>
        <v>0</v>
      </c>
    </row>
    <row r="613" spans="24:25" x14ac:dyDescent="0.35">
      <c r="X613" s="1">
        <f t="shared" si="16"/>
        <v>610</v>
      </c>
      <c r="Y613" s="4">
        <f t="shared" si="17"/>
        <v>0</v>
      </c>
    </row>
    <row r="614" spans="24:25" x14ac:dyDescent="0.35">
      <c r="X614" s="1">
        <f t="shared" si="16"/>
        <v>611</v>
      </c>
      <c r="Y614" s="4">
        <f t="shared" si="17"/>
        <v>0</v>
      </c>
    </row>
    <row r="615" spans="24:25" x14ac:dyDescent="0.35">
      <c r="X615" s="1">
        <f t="shared" si="16"/>
        <v>612</v>
      </c>
      <c r="Y615" s="4">
        <f t="shared" si="17"/>
        <v>0</v>
      </c>
    </row>
    <row r="616" spans="24:25" x14ac:dyDescent="0.35">
      <c r="X616" s="1">
        <f t="shared" si="16"/>
        <v>613</v>
      </c>
      <c r="Y616" s="4">
        <f t="shared" si="17"/>
        <v>0</v>
      </c>
    </row>
    <row r="617" spans="24:25" x14ac:dyDescent="0.35">
      <c r="X617" s="1">
        <f t="shared" ref="X617:X680" si="18">X616+1</f>
        <v>614</v>
      </c>
      <c r="Y617" s="4">
        <f t="shared" si="17"/>
        <v>0</v>
      </c>
    </row>
    <row r="618" spans="24:25" x14ac:dyDescent="0.35">
      <c r="X618" s="1">
        <f t="shared" si="18"/>
        <v>615</v>
      </c>
      <c r="Y618" s="4">
        <f t="shared" si="17"/>
        <v>0</v>
      </c>
    </row>
    <row r="619" spans="24:25" x14ac:dyDescent="0.35">
      <c r="X619" s="1">
        <f t="shared" si="18"/>
        <v>616</v>
      </c>
      <c r="Y619" s="4">
        <f t="shared" si="17"/>
        <v>0</v>
      </c>
    </row>
    <row r="620" spans="24:25" x14ac:dyDescent="0.35">
      <c r="X620" s="1">
        <f t="shared" si="18"/>
        <v>617</v>
      </c>
      <c r="Y620" s="4">
        <f t="shared" si="17"/>
        <v>0</v>
      </c>
    </row>
    <row r="621" spans="24:25" x14ac:dyDescent="0.35">
      <c r="X621" s="1">
        <f t="shared" si="18"/>
        <v>618</v>
      </c>
      <c r="Y621" s="4">
        <f t="shared" si="17"/>
        <v>0</v>
      </c>
    </row>
    <row r="622" spans="24:25" x14ac:dyDescent="0.35">
      <c r="X622" s="1">
        <f t="shared" si="18"/>
        <v>619</v>
      </c>
      <c r="Y622" s="4">
        <f t="shared" si="17"/>
        <v>0</v>
      </c>
    </row>
    <row r="623" spans="24:25" x14ac:dyDescent="0.35">
      <c r="X623" s="1">
        <f t="shared" si="18"/>
        <v>620</v>
      </c>
      <c r="Y623" s="4">
        <f t="shared" si="17"/>
        <v>0</v>
      </c>
    </row>
    <row r="624" spans="24:25" x14ac:dyDescent="0.35">
      <c r="X624" s="1">
        <f t="shared" si="18"/>
        <v>621</v>
      </c>
      <c r="Y624" s="4">
        <f t="shared" si="17"/>
        <v>0</v>
      </c>
    </row>
    <row r="625" spans="24:25" x14ac:dyDescent="0.35">
      <c r="X625" s="1">
        <f t="shared" si="18"/>
        <v>622</v>
      </c>
      <c r="Y625" s="4">
        <f t="shared" si="17"/>
        <v>0</v>
      </c>
    </row>
    <row r="626" spans="24:25" x14ac:dyDescent="0.35">
      <c r="X626" s="1">
        <f t="shared" si="18"/>
        <v>623</v>
      </c>
      <c r="Y626" s="4">
        <f t="shared" si="17"/>
        <v>0</v>
      </c>
    </row>
    <row r="627" spans="24:25" x14ac:dyDescent="0.35">
      <c r="X627" s="1">
        <f t="shared" si="18"/>
        <v>624</v>
      </c>
      <c r="Y627" s="4">
        <f t="shared" si="17"/>
        <v>0</v>
      </c>
    </row>
    <row r="628" spans="24:25" x14ac:dyDescent="0.35">
      <c r="X628" s="1">
        <f t="shared" si="18"/>
        <v>625</v>
      </c>
      <c r="Y628" s="4">
        <f t="shared" si="17"/>
        <v>0</v>
      </c>
    </row>
    <row r="629" spans="24:25" x14ac:dyDescent="0.35">
      <c r="X629" s="1">
        <f t="shared" si="18"/>
        <v>626</v>
      </c>
      <c r="Y629" s="4">
        <f t="shared" si="17"/>
        <v>0</v>
      </c>
    </row>
    <row r="630" spans="24:25" x14ac:dyDescent="0.35">
      <c r="X630" s="1">
        <f t="shared" si="18"/>
        <v>627</v>
      </c>
      <c r="Y630" s="4">
        <f t="shared" si="17"/>
        <v>0</v>
      </c>
    </row>
    <row r="631" spans="24:25" x14ac:dyDescent="0.35">
      <c r="X631" s="1">
        <f t="shared" si="18"/>
        <v>628</v>
      </c>
      <c r="Y631" s="4">
        <f t="shared" si="17"/>
        <v>0</v>
      </c>
    </row>
    <row r="632" spans="24:25" x14ac:dyDescent="0.35">
      <c r="X632" s="1">
        <f t="shared" si="18"/>
        <v>629</v>
      </c>
      <c r="Y632" s="4">
        <f t="shared" si="17"/>
        <v>0</v>
      </c>
    </row>
    <row r="633" spans="24:25" x14ac:dyDescent="0.35">
      <c r="X633" s="1">
        <f t="shared" si="18"/>
        <v>630</v>
      </c>
      <c r="Y633" s="4">
        <f t="shared" si="17"/>
        <v>0</v>
      </c>
    </row>
    <row r="634" spans="24:25" x14ac:dyDescent="0.35">
      <c r="X634" s="1">
        <f t="shared" si="18"/>
        <v>631</v>
      </c>
      <c r="Y634" s="4">
        <f t="shared" si="17"/>
        <v>0</v>
      </c>
    </row>
    <row r="635" spans="24:25" x14ac:dyDescent="0.35">
      <c r="X635" s="1">
        <f t="shared" si="18"/>
        <v>632</v>
      </c>
      <c r="Y635" s="4">
        <f t="shared" si="17"/>
        <v>0</v>
      </c>
    </row>
    <row r="636" spans="24:25" x14ac:dyDescent="0.35">
      <c r="X636" s="1">
        <f t="shared" si="18"/>
        <v>633</v>
      </c>
      <c r="Y636" s="4">
        <f t="shared" si="17"/>
        <v>0</v>
      </c>
    </row>
    <row r="637" spans="24:25" x14ac:dyDescent="0.35">
      <c r="X637" s="1">
        <f t="shared" si="18"/>
        <v>634</v>
      </c>
      <c r="Y637" s="4">
        <f t="shared" si="17"/>
        <v>0</v>
      </c>
    </row>
    <row r="638" spans="24:25" x14ac:dyDescent="0.35">
      <c r="X638" s="1">
        <f t="shared" si="18"/>
        <v>635</v>
      </c>
      <c r="Y638" s="4">
        <f t="shared" si="17"/>
        <v>0</v>
      </c>
    </row>
    <row r="639" spans="24:25" x14ac:dyDescent="0.35">
      <c r="X639" s="1">
        <f t="shared" si="18"/>
        <v>636</v>
      </c>
      <c r="Y639" s="4">
        <f t="shared" si="17"/>
        <v>0</v>
      </c>
    </row>
    <row r="640" spans="24:25" x14ac:dyDescent="0.35">
      <c r="X640" s="1">
        <f t="shared" si="18"/>
        <v>637</v>
      </c>
      <c r="Y640" s="4">
        <f t="shared" si="17"/>
        <v>0</v>
      </c>
    </row>
    <row r="641" spans="24:25" x14ac:dyDescent="0.35">
      <c r="X641" s="1">
        <f t="shared" si="18"/>
        <v>638</v>
      </c>
      <c r="Y641" s="4">
        <f t="shared" si="17"/>
        <v>0</v>
      </c>
    </row>
    <row r="642" spans="24:25" x14ac:dyDescent="0.35">
      <c r="X642" s="1">
        <f t="shared" si="18"/>
        <v>639</v>
      </c>
      <c r="Y642" s="4">
        <f t="shared" si="17"/>
        <v>0</v>
      </c>
    </row>
    <row r="643" spans="24:25" x14ac:dyDescent="0.35">
      <c r="X643" s="1">
        <f t="shared" si="18"/>
        <v>640</v>
      </c>
      <c r="Y643" s="4">
        <f t="shared" si="17"/>
        <v>0</v>
      </c>
    </row>
    <row r="644" spans="24:25" x14ac:dyDescent="0.35">
      <c r="X644" s="1">
        <f t="shared" si="18"/>
        <v>641</v>
      </c>
      <c r="Y644" s="4">
        <f t="shared" si="17"/>
        <v>0</v>
      </c>
    </row>
    <row r="645" spans="24:25" x14ac:dyDescent="0.35">
      <c r="X645" s="1">
        <f t="shared" si="18"/>
        <v>642</v>
      </c>
      <c r="Y645" s="4">
        <f t="shared" ref="Y645:Y708" si="19">_xlfn.POISSON.DIST(X645,$B$4,0)</f>
        <v>0</v>
      </c>
    </row>
    <row r="646" spans="24:25" x14ac:dyDescent="0.35">
      <c r="X646" s="1">
        <f t="shared" si="18"/>
        <v>643</v>
      </c>
      <c r="Y646" s="4">
        <f t="shared" si="19"/>
        <v>0</v>
      </c>
    </row>
    <row r="647" spans="24:25" x14ac:dyDescent="0.35">
      <c r="X647" s="1">
        <f t="shared" si="18"/>
        <v>644</v>
      </c>
      <c r="Y647" s="4">
        <f t="shared" si="19"/>
        <v>0</v>
      </c>
    </row>
    <row r="648" spans="24:25" x14ac:dyDescent="0.35">
      <c r="X648" s="1">
        <f t="shared" si="18"/>
        <v>645</v>
      </c>
      <c r="Y648" s="4">
        <f t="shared" si="19"/>
        <v>0</v>
      </c>
    </row>
    <row r="649" spans="24:25" x14ac:dyDescent="0.35">
      <c r="X649" s="1">
        <f t="shared" si="18"/>
        <v>646</v>
      </c>
      <c r="Y649" s="4">
        <f t="shared" si="19"/>
        <v>0</v>
      </c>
    </row>
    <row r="650" spans="24:25" x14ac:dyDescent="0.35">
      <c r="X650" s="1">
        <f t="shared" si="18"/>
        <v>647</v>
      </c>
      <c r="Y650" s="4">
        <f t="shared" si="19"/>
        <v>0</v>
      </c>
    </row>
    <row r="651" spans="24:25" x14ac:dyDescent="0.35">
      <c r="X651" s="1">
        <f t="shared" si="18"/>
        <v>648</v>
      </c>
      <c r="Y651" s="4">
        <f t="shared" si="19"/>
        <v>0</v>
      </c>
    </row>
    <row r="652" spans="24:25" x14ac:dyDescent="0.35">
      <c r="X652" s="1">
        <f t="shared" si="18"/>
        <v>649</v>
      </c>
      <c r="Y652" s="4">
        <f t="shared" si="19"/>
        <v>0</v>
      </c>
    </row>
    <row r="653" spans="24:25" x14ac:dyDescent="0.35">
      <c r="X653" s="1">
        <f t="shared" si="18"/>
        <v>650</v>
      </c>
      <c r="Y653" s="4">
        <f t="shared" si="19"/>
        <v>0</v>
      </c>
    </row>
    <row r="654" spans="24:25" x14ac:dyDescent="0.35">
      <c r="X654" s="1">
        <f t="shared" si="18"/>
        <v>651</v>
      </c>
      <c r="Y654" s="4">
        <f t="shared" si="19"/>
        <v>0</v>
      </c>
    </row>
    <row r="655" spans="24:25" x14ac:dyDescent="0.35">
      <c r="X655" s="1">
        <f t="shared" si="18"/>
        <v>652</v>
      </c>
      <c r="Y655" s="4">
        <f t="shared" si="19"/>
        <v>0</v>
      </c>
    </row>
    <row r="656" spans="24:25" x14ac:dyDescent="0.35">
      <c r="X656" s="1">
        <f t="shared" si="18"/>
        <v>653</v>
      </c>
      <c r="Y656" s="4">
        <f t="shared" si="19"/>
        <v>0</v>
      </c>
    </row>
    <row r="657" spans="24:25" x14ac:dyDescent="0.35">
      <c r="X657" s="1">
        <f t="shared" si="18"/>
        <v>654</v>
      </c>
      <c r="Y657" s="4">
        <f t="shared" si="19"/>
        <v>0</v>
      </c>
    </row>
    <row r="658" spans="24:25" x14ac:dyDescent="0.35">
      <c r="X658" s="1">
        <f t="shared" si="18"/>
        <v>655</v>
      </c>
      <c r="Y658" s="4">
        <f t="shared" si="19"/>
        <v>0</v>
      </c>
    </row>
    <row r="659" spans="24:25" x14ac:dyDescent="0.35">
      <c r="X659" s="1">
        <f t="shared" si="18"/>
        <v>656</v>
      </c>
      <c r="Y659" s="4">
        <f t="shared" si="19"/>
        <v>0</v>
      </c>
    </row>
    <row r="660" spans="24:25" x14ac:dyDescent="0.35">
      <c r="X660" s="1">
        <f t="shared" si="18"/>
        <v>657</v>
      </c>
      <c r="Y660" s="4">
        <f t="shared" si="19"/>
        <v>0</v>
      </c>
    </row>
    <row r="661" spans="24:25" x14ac:dyDescent="0.35">
      <c r="X661" s="1">
        <f t="shared" si="18"/>
        <v>658</v>
      </c>
      <c r="Y661" s="4">
        <f t="shared" si="19"/>
        <v>0</v>
      </c>
    </row>
    <row r="662" spans="24:25" x14ac:dyDescent="0.35">
      <c r="X662" s="1">
        <f t="shared" si="18"/>
        <v>659</v>
      </c>
      <c r="Y662" s="4">
        <f t="shared" si="19"/>
        <v>0</v>
      </c>
    </row>
    <row r="663" spans="24:25" x14ac:dyDescent="0.35">
      <c r="X663" s="1">
        <f t="shared" si="18"/>
        <v>660</v>
      </c>
      <c r="Y663" s="4">
        <f t="shared" si="19"/>
        <v>0</v>
      </c>
    </row>
    <row r="664" spans="24:25" x14ac:dyDescent="0.35">
      <c r="X664" s="1">
        <f t="shared" si="18"/>
        <v>661</v>
      </c>
      <c r="Y664" s="4">
        <f t="shared" si="19"/>
        <v>0</v>
      </c>
    </row>
    <row r="665" spans="24:25" x14ac:dyDescent="0.35">
      <c r="X665" s="1">
        <f t="shared" si="18"/>
        <v>662</v>
      </c>
      <c r="Y665" s="4">
        <f t="shared" si="19"/>
        <v>0</v>
      </c>
    </row>
    <row r="666" spans="24:25" x14ac:dyDescent="0.35">
      <c r="X666" s="1">
        <f t="shared" si="18"/>
        <v>663</v>
      </c>
      <c r="Y666" s="4">
        <f t="shared" si="19"/>
        <v>0</v>
      </c>
    </row>
    <row r="667" spans="24:25" x14ac:dyDescent="0.35">
      <c r="X667" s="1">
        <f t="shared" si="18"/>
        <v>664</v>
      </c>
      <c r="Y667" s="4">
        <f t="shared" si="19"/>
        <v>0</v>
      </c>
    </row>
    <row r="668" spans="24:25" x14ac:dyDescent="0.35">
      <c r="X668" s="1">
        <f t="shared" si="18"/>
        <v>665</v>
      </c>
      <c r="Y668" s="4">
        <f t="shared" si="19"/>
        <v>0</v>
      </c>
    </row>
    <row r="669" spans="24:25" x14ac:dyDescent="0.35">
      <c r="X669" s="1">
        <f t="shared" si="18"/>
        <v>666</v>
      </c>
      <c r="Y669" s="4">
        <f t="shared" si="19"/>
        <v>0</v>
      </c>
    </row>
    <row r="670" spans="24:25" x14ac:dyDescent="0.35">
      <c r="X670" s="1">
        <f t="shared" si="18"/>
        <v>667</v>
      </c>
      <c r="Y670" s="4">
        <f t="shared" si="19"/>
        <v>0</v>
      </c>
    </row>
    <row r="671" spans="24:25" x14ac:dyDescent="0.35">
      <c r="X671" s="1">
        <f t="shared" si="18"/>
        <v>668</v>
      </c>
      <c r="Y671" s="4">
        <f t="shared" si="19"/>
        <v>0</v>
      </c>
    </row>
    <row r="672" spans="24:25" x14ac:dyDescent="0.35">
      <c r="X672" s="1">
        <f t="shared" si="18"/>
        <v>669</v>
      </c>
      <c r="Y672" s="4">
        <f t="shared" si="19"/>
        <v>0</v>
      </c>
    </row>
    <row r="673" spans="24:25" x14ac:dyDescent="0.35">
      <c r="X673" s="1">
        <f t="shared" si="18"/>
        <v>670</v>
      </c>
      <c r="Y673" s="4">
        <f t="shared" si="19"/>
        <v>0</v>
      </c>
    </row>
    <row r="674" spans="24:25" x14ac:dyDescent="0.35">
      <c r="X674" s="1">
        <f t="shared" si="18"/>
        <v>671</v>
      </c>
      <c r="Y674" s="4">
        <f t="shared" si="19"/>
        <v>0</v>
      </c>
    </row>
    <row r="675" spans="24:25" x14ac:dyDescent="0.35">
      <c r="X675" s="1">
        <f t="shared" si="18"/>
        <v>672</v>
      </c>
      <c r="Y675" s="4">
        <f t="shared" si="19"/>
        <v>0</v>
      </c>
    </row>
    <row r="676" spans="24:25" x14ac:dyDescent="0.35">
      <c r="X676" s="1">
        <f t="shared" si="18"/>
        <v>673</v>
      </c>
      <c r="Y676" s="4">
        <f t="shared" si="19"/>
        <v>0</v>
      </c>
    </row>
    <row r="677" spans="24:25" x14ac:dyDescent="0.35">
      <c r="X677" s="1">
        <f t="shared" si="18"/>
        <v>674</v>
      </c>
      <c r="Y677" s="4">
        <f t="shared" si="19"/>
        <v>0</v>
      </c>
    </row>
    <row r="678" spans="24:25" x14ac:dyDescent="0.35">
      <c r="X678" s="1">
        <f t="shared" si="18"/>
        <v>675</v>
      </c>
      <c r="Y678" s="4">
        <f t="shared" si="19"/>
        <v>0</v>
      </c>
    </row>
    <row r="679" spans="24:25" x14ac:dyDescent="0.35">
      <c r="X679" s="1">
        <f t="shared" si="18"/>
        <v>676</v>
      </c>
      <c r="Y679" s="4">
        <f t="shared" si="19"/>
        <v>0</v>
      </c>
    </row>
    <row r="680" spans="24:25" x14ac:dyDescent="0.35">
      <c r="X680" s="1">
        <f t="shared" si="18"/>
        <v>677</v>
      </c>
      <c r="Y680" s="4">
        <f t="shared" si="19"/>
        <v>0</v>
      </c>
    </row>
    <row r="681" spans="24:25" x14ac:dyDescent="0.35">
      <c r="X681" s="1">
        <f t="shared" ref="X681:X744" si="20">X680+1</f>
        <v>678</v>
      </c>
      <c r="Y681" s="4">
        <f t="shared" si="19"/>
        <v>0</v>
      </c>
    </row>
    <row r="682" spans="24:25" x14ac:dyDescent="0.35">
      <c r="X682" s="1">
        <f t="shared" si="20"/>
        <v>679</v>
      </c>
      <c r="Y682" s="4">
        <f t="shared" si="19"/>
        <v>0</v>
      </c>
    </row>
    <row r="683" spans="24:25" x14ac:dyDescent="0.35">
      <c r="X683" s="1">
        <f t="shared" si="20"/>
        <v>680</v>
      </c>
      <c r="Y683" s="4">
        <f t="shared" si="19"/>
        <v>0</v>
      </c>
    </row>
    <row r="684" spans="24:25" x14ac:dyDescent="0.35">
      <c r="X684" s="1">
        <f t="shared" si="20"/>
        <v>681</v>
      </c>
      <c r="Y684" s="4">
        <f t="shared" si="19"/>
        <v>0</v>
      </c>
    </row>
    <row r="685" spans="24:25" x14ac:dyDescent="0.35">
      <c r="X685" s="1">
        <f t="shared" si="20"/>
        <v>682</v>
      </c>
      <c r="Y685" s="4">
        <f t="shared" si="19"/>
        <v>0</v>
      </c>
    </row>
    <row r="686" spans="24:25" x14ac:dyDescent="0.35">
      <c r="X686" s="1">
        <f t="shared" si="20"/>
        <v>683</v>
      </c>
      <c r="Y686" s="4">
        <f t="shared" si="19"/>
        <v>0</v>
      </c>
    </row>
    <row r="687" spans="24:25" x14ac:dyDescent="0.35">
      <c r="X687" s="1">
        <f t="shared" si="20"/>
        <v>684</v>
      </c>
      <c r="Y687" s="4">
        <f t="shared" si="19"/>
        <v>0</v>
      </c>
    </row>
    <row r="688" spans="24:25" x14ac:dyDescent="0.35">
      <c r="X688" s="1">
        <f t="shared" si="20"/>
        <v>685</v>
      </c>
      <c r="Y688" s="4">
        <f t="shared" si="19"/>
        <v>0</v>
      </c>
    </row>
    <row r="689" spans="24:25" x14ac:dyDescent="0.35">
      <c r="X689" s="1">
        <f t="shared" si="20"/>
        <v>686</v>
      </c>
      <c r="Y689" s="4">
        <f t="shared" si="19"/>
        <v>0</v>
      </c>
    </row>
    <row r="690" spans="24:25" x14ac:dyDescent="0.35">
      <c r="X690" s="1">
        <f t="shared" si="20"/>
        <v>687</v>
      </c>
      <c r="Y690" s="4">
        <f t="shared" si="19"/>
        <v>0</v>
      </c>
    </row>
    <row r="691" spans="24:25" x14ac:dyDescent="0.35">
      <c r="X691" s="1">
        <f t="shared" si="20"/>
        <v>688</v>
      </c>
      <c r="Y691" s="4">
        <f t="shared" si="19"/>
        <v>0</v>
      </c>
    </row>
    <row r="692" spans="24:25" x14ac:dyDescent="0.35">
      <c r="X692" s="1">
        <f t="shared" si="20"/>
        <v>689</v>
      </c>
      <c r="Y692" s="4">
        <f t="shared" si="19"/>
        <v>0</v>
      </c>
    </row>
    <row r="693" spans="24:25" x14ac:dyDescent="0.35">
      <c r="X693" s="1">
        <f t="shared" si="20"/>
        <v>690</v>
      </c>
      <c r="Y693" s="4">
        <f t="shared" si="19"/>
        <v>0</v>
      </c>
    </row>
    <row r="694" spans="24:25" x14ac:dyDescent="0.35">
      <c r="X694" s="1">
        <f t="shared" si="20"/>
        <v>691</v>
      </c>
      <c r="Y694" s="4">
        <f t="shared" si="19"/>
        <v>0</v>
      </c>
    </row>
    <row r="695" spans="24:25" x14ac:dyDescent="0.35">
      <c r="X695" s="1">
        <f t="shared" si="20"/>
        <v>692</v>
      </c>
      <c r="Y695" s="4">
        <f t="shared" si="19"/>
        <v>0</v>
      </c>
    </row>
    <row r="696" spans="24:25" x14ac:dyDescent="0.35">
      <c r="X696" s="1">
        <f t="shared" si="20"/>
        <v>693</v>
      </c>
      <c r="Y696" s="4">
        <f t="shared" si="19"/>
        <v>0</v>
      </c>
    </row>
    <row r="697" spans="24:25" x14ac:dyDescent="0.35">
      <c r="X697" s="1">
        <f t="shared" si="20"/>
        <v>694</v>
      </c>
      <c r="Y697" s="4">
        <f t="shared" si="19"/>
        <v>0</v>
      </c>
    </row>
    <row r="698" spans="24:25" x14ac:dyDescent="0.35">
      <c r="X698" s="1">
        <f t="shared" si="20"/>
        <v>695</v>
      </c>
      <c r="Y698" s="4">
        <f t="shared" si="19"/>
        <v>0</v>
      </c>
    </row>
    <row r="699" spans="24:25" x14ac:dyDescent="0.35">
      <c r="X699" s="1">
        <f t="shared" si="20"/>
        <v>696</v>
      </c>
      <c r="Y699" s="4">
        <f t="shared" si="19"/>
        <v>0</v>
      </c>
    </row>
    <row r="700" spans="24:25" x14ac:dyDescent="0.35">
      <c r="X700" s="1">
        <f t="shared" si="20"/>
        <v>697</v>
      </c>
      <c r="Y700" s="4">
        <f t="shared" si="19"/>
        <v>0</v>
      </c>
    </row>
    <row r="701" spans="24:25" x14ac:dyDescent="0.35">
      <c r="X701" s="1">
        <f t="shared" si="20"/>
        <v>698</v>
      </c>
      <c r="Y701" s="4">
        <f t="shared" si="19"/>
        <v>0</v>
      </c>
    </row>
    <row r="702" spans="24:25" x14ac:dyDescent="0.35">
      <c r="X702" s="1">
        <f t="shared" si="20"/>
        <v>699</v>
      </c>
      <c r="Y702" s="4">
        <f t="shared" si="19"/>
        <v>0</v>
      </c>
    </row>
    <row r="703" spans="24:25" x14ac:dyDescent="0.35">
      <c r="X703" s="1">
        <f t="shared" si="20"/>
        <v>700</v>
      </c>
      <c r="Y703" s="4">
        <f t="shared" si="19"/>
        <v>0</v>
      </c>
    </row>
    <row r="704" spans="24:25" x14ac:dyDescent="0.35">
      <c r="X704" s="1">
        <f t="shared" si="20"/>
        <v>701</v>
      </c>
      <c r="Y704" s="4">
        <f t="shared" si="19"/>
        <v>0</v>
      </c>
    </row>
    <row r="705" spans="24:25" x14ac:dyDescent="0.35">
      <c r="X705" s="1">
        <f t="shared" si="20"/>
        <v>702</v>
      </c>
      <c r="Y705" s="4">
        <f t="shared" si="19"/>
        <v>0</v>
      </c>
    </row>
    <row r="706" spans="24:25" x14ac:dyDescent="0.35">
      <c r="X706" s="1">
        <f t="shared" si="20"/>
        <v>703</v>
      </c>
      <c r="Y706" s="4">
        <f t="shared" si="19"/>
        <v>0</v>
      </c>
    </row>
    <row r="707" spans="24:25" x14ac:dyDescent="0.35">
      <c r="X707" s="1">
        <f t="shared" si="20"/>
        <v>704</v>
      </c>
      <c r="Y707" s="4">
        <f t="shared" si="19"/>
        <v>0</v>
      </c>
    </row>
    <row r="708" spans="24:25" x14ac:dyDescent="0.35">
      <c r="X708" s="1">
        <f t="shared" si="20"/>
        <v>705</v>
      </c>
      <c r="Y708" s="4">
        <f t="shared" si="19"/>
        <v>0</v>
      </c>
    </row>
    <row r="709" spans="24:25" x14ac:dyDescent="0.35">
      <c r="X709" s="1">
        <f t="shared" si="20"/>
        <v>706</v>
      </c>
      <c r="Y709" s="4">
        <f t="shared" ref="Y709:Y772" si="21">_xlfn.POISSON.DIST(X709,$B$4,0)</f>
        <v>0</v>
      </c>
    </row>
    <row r="710" spans="24:25" x14ac:dyDescent="0.35">
      <c r="X710" s="1">
        <f t="shared" si="20"/>
        <v>707</v>
      </c>
      <c r="Y710" s="4">
        <f t="shared" si="21"/>
        <v>0</v>
      </c>
    </row>
    <row r="711" spans="24:25" x14ac:dyDescent="0.35">
      <c r="X711" s="1">
        <f t="shared" si="20"/>
        <v>708</v>
      </c>
      <c r="Y711" s="4">
        <f t="shared" si="21"/>
        <v>0</v>
      </c>
    </row>
    <row r="712" spans="24:25" x14ac:dyDescent="0.35">
      <c r="X712" s="1">
        <f t="shared" si="20"/>
        <v>709</v>
      </c>
      <c r="Y712" s="4">
        <f t="shared" si="21"/>
        <v>0</v>
      </c>
    </row>
    <row r="713" spans="24:25" x14ac:dyDescent="0.35">
      <c r="X713" s="1">
        <f t="shared" si="20"/>
        <v>710</v>
      </c>
      <c r="Y713" s="4">
        <f t="shared" si="21"/>
        <v>0</v>
      </c>
    </row>
    <row r="714" spans="24:25" x14ac:dyDescent="0.35">
      <c r="X714" s="1">
        <f t="shared" si="20"/>
        <v>711</v>
      </c>
      <c r="Y714" s="4">
        <f t="shared" si="21"/>
        <v>0</v>
      </c>
    </row>
    <row r="715" spans="24:25" x14ac:dyDescent="0.35">
      <c r="X715" s="1">
        <f t="shared" si="20"/>
        <v>712</v>
      </c>
      <c r="Y715" s="4">
        <f t="shared" si="21"/>
        <v>0</v>
      </c>
    </row>
    <row r="716" spans="24:25" x14ac:dyDescent="0.35">
      <c r="X716" s="1">
        <f t="shared" si="20"/>
        <v>713</v>
      </c>
      <c r="Y716" s="4">
        <f t="shared" si="21"/>
        <v>0</v>
      </c>
    </row>
    <row r="717" spans="24:25" x14ac:dyDescent="0.35">
      <c r="X717" s="1">
        <f t="shared" si="20"/>
        <v>714</v>
      </c>
      <c r="Y717" s="4">
        <f t="shared" si="21"/>
        <v>0</v>
      </c>
    </row>
    <row r="718" spans="24:25" x14ac:dyDescent="0.35">
      <c r="X718" s="1">
        <f t="shared" si="20"/>
        <v>715</v>
      </c>
      <c r="Y718" s="4">
        <f t="shared" si="21"/>
        <v>0</v>
      </c>
    </row>
    <row r="719" spans="24:25" x14ac:dyDescent="0.35">
      <c r="X719" s="1">
        <f t="shared" si="20"/>
        <v>716</v>
      </c>
      <c r="Y719" s="4">
        <f t="shared" si="21"/>
        <v>0</v>
      </c>
    </row>
    <row r="720" spans="24:25" x14ac:dyDescent="0.35">
      <c r="X720" s="1">
        <f t="shared" si="20"/>
        <v>717</v>
      </c>
      <c r="Y720" s="4">
        <f t="shared" si="21"/>
        <v>0</v>
      </c>
    </row>
    <row r="721" spans="24:25" x14ac:dyDescent="0.35">
      <c r="X721" s="1">
        <f t="shared" si="20"/>
        <v>718</v>
      </c>
      <c r="Y721" s="4">
        <f t="shared" si="21"/>
        <v>0</v>
      </c>
    </row>
    <row r="722" spans="24:25" x14ac:dyDescent="0.35">
      <c r="X722" s="1">
        <f t="shared" si="20"/>
        <v>719</v>
      </c>
      <c r="Y722" s="4">
        <f t="shared" si="21"/>
        <v>0</v>
      </c>
    </row>
    <row r="723" spans="24:25" x14ac:dyDescent="0.35">
      <c r="X723" s="1">
        <f t="shared" si="20"/>
        <v>720</v>
      </c>
      <c r="Y723" s="4">
        <f t="shared" si="21"/>
        <v>0</v>
      </c>
    </row>
    <row r="724" spans="24:25" x14ac:dyDescent="0.35">
      <c r="X724" s="1">
        <f t="shared" si="20"/>
        <v>721</v>
      </c>
      <c r="Y724" s="4">
        <f t="shared" si="21"/>
        <v>0</v>
      </c>
    </row>
    <row r="725" spans="24:25" x14ac:dyDescent="0.35">
      <c r="X725" s="1">
        <f t="shared" si="20"/>
        <v>722</v>
      </c>
      <c r="Y725" s="4">
        <f t="shared" si="21"/>
        <v>0</v>
      </c>
    </row>
    <row r="726" spans="24:25" x14ac:dyDescent="0.35">
      <c r="X726" s="1">
        <f t="shared" si="20"/>
        <v>723</v>
      </c>
      <c r="Y726" s="4">
        <f t="shared" si="21"/>
        <v>0</v>
      </c>
    </row>
    <row r="727" spans="24:25" x14ac:dyDescent="0.35">
      <c r="X727" s="1">
        <f t="shared" si="20"/>
        <v>724</v>
      </c>
      <c r="Y727" s="4">
        <f t="shared" si="21"/>
        <v>0</v>
      </c>
    </row>
    <row r="728" spans="24:25" x14ac:dyDescent="0.35">
      <c r="X728" s="1">
        <f t="shared" si="20"/>
        <v>725</v>
      </c>
      <c r="Y728" s="4">
        <f t="shared" si="21"/>
        <v>0</v>
      </c>
    </row>
    <row r="729" spans="24:25" x14ac:dyDescent="0.35">
      <c r="X729" s="1">
        <f t="shared" si="20"/>
        <v>726</v>
      </c>
      <c r="Y729" s="4">
        <f t="shared" si="21"/>
        <v>0</v>
      </c>
    </row>
    <row r="730" spans="24:25" x14ac:dyDescent="0.35">
      <c r="X730" s="1">
        <f t="shared" si="20"/>
        <v>727</v>
      </c>
      <c r="Y730" s="4">
        <f t="shared" si="21"/>
        <v>0</v>
      </c>
    </row>
    <row r="731" spans="24:25" x14ac:dyDescent="0.35">
      <c r="X731" s="1">
        <f t="shared" si="20"/>
        <v>728</v>
      </c>
      <c r="Y731" s="4">
        <f t="shared" si="21"/>
        <v>0</v>
      </c>
    </row>
    <row r="732" spans="24:25" x14ac:dyDescent="0.35">
      <c r="X732" s="1">
        <f t="shared" si="20"/>
        <v>729</v>
      </c>
      <c r="Y732" s="4">
        <f t="shared" si="21"/>
        <v>0</v>
      </c>
    </row>
    <row r="733" spans="24:25" x14ac:dyDescent="0.35">
      <c r="X733" s="1">
        <f t="shared" si="20"/>
        <v>730</v>
      </c>
      <c r="Y733" s="4">
        <f t="shared" si="21"/>
        <v>0</v>
      </c>
    </row>
    <row r="734" spans="24:25" x14ac:dyDescent="0.35">
      <c r="X734" s="1">
        <f t="shared" si="20"/>
        <v>731</v>
      </c>
      <c r="Y734" s="4">
        <f t="shared" si="21"/>
        <v>0</v>
      </c>
    </row>
    <row r="735" spans="24:25" x14ac:dyDescent="0.35">
      <c r="X735" s="1">
        <f t="shared" si="20"/>
        <v>732</v>
      </c>
      <c r="Y735" s="4">
        <f t="shared" si="21"/>
        <v>0</v>
      </c>
    </row>
    <row r="736" spans="24:25" x14ac:dyDescent="0.35">
      <c r="X736" s="1">
        <f t="shared" si="20"/>
        <v>733</v>
      </c>
      <c r="Y736" s="4">
        <f t="shared" si="21"/>
        <v>0</v>
      </c>
    </row>
    <row r="737" spans="24:25" x14ac:dyDescent="0.35">
      <c r="X737" s="1">
        <f t="shared" si="20"/>
        <v>734</v>
      </c>
      <c r="Y737" s="4">
        <f t="shared" si="21"/>
        <v>0</v>
      </c>
    </row>
    <row r="738" spans="24:25" x14ac:dyDescent="0.35">
      <c r="X738" s="1">
        <f t="shared" si="20"/>
        <v>735</v>
      </c>
      <c r="Y738" s="4">
        <f t="shared" si="21"/>
        <v>0</v>
      </c>
    </row>
    <row r="739" spans="24:25" x14ac:dyDescent="0.35">
      <c r="X739" s="1">
        <f t="shared" si="20"/>
        <v>736</v>
      </c>
      <c r="Y739" s="4">
        <f t="shared" si="21"/>
        <v>0</v>
      </c>
    </row>
    <row r="740" spans="24:25" x14ac:dyDescent="0.35">
      <c r="X740" s="1">
        <f t="shared" si="20"/>
        <v>737</v>
      </c>
      <c r="Y740" s="4">
        <f t="shared" si="21"/>
        <v>0</v>
      </c>
    </row>
    <row r="741" spans="24:25" x14ac:dyDescent="0.35">
      <c r="X741" s="1">
        <f t="shared" si="20"/>
        <v>738</v>
      </c>
      <c r="Y741" s="4">
        <f t="shared" si="21"/>
        <v>0</v>
      </c>
    </row>
    <row r="742" spans="24:25" x14ac:dyDescent="0.35">
      <c r="X742" s="1">
        <f t="shared" si="20"/>
        <v>739</v>
      </c>
      <c r="Y742" s="4">
        <f t="shared" si="21"/>
        <v>0</v>
      </c>
    </row>
    <row r="743" spans="24:25" x14ac:dyDescent="0.35">
      <c r="X743" s="1">
        <f t="shared" si="20"/>
        <v>740</v>
      </c>
      <c r="Y743" s="4">
        <f t="shared" si="21"/>
        <v>0</v>
      </c>
    </row>
    <row r="744" spans="24:25" x14ac:dyDescent="0.35">
      <c r="X744" s="1">
        <f t="shared" si="20"/>
        <v>741</v>
      </c>
      <c r="Y744" s="4">
        <f t="shared" si="21"/>
        <v>0</v>
      </c>
    </row>
    <row r="745" spans="24:25" x14ac:dyDescent="0.35">
      <c r="X745" s="1">
        <f t="shared" ref="X745:X808" si="22">X744+1</f>
        <v>742</v>
      </c>
      <c r="Y745" s="4">
        <f t="shared" si="21"/>
        <v>0</v>
      </c>
    </row>
    <row r="746" spans="24:25" x14ac:dyDescent="0.35">
      <c r="X746" s="1">
        <f t="shared" si="22"/>
        <v>743</v>
      </c>
      <c r="Y746" s="4">
        <f t="shared" si="21"/>
        <v>0</v>
      </c>
    </row>
    <row r="747" spans="24:25" x14ac:dyDescent="0.35">
      <c r="X747" s="1">
        <f t="shared" si="22"/>
        <v>744</v>
      </c>
      <c r="Y747" s="4">
        <f t="shared" si="21"/>
        <v>0</v>
      </c>
    </row>
    <row r="748" spans="24:25" x14ac:dyDescent="0.35">
      <c r="X748" s="1">
        <f t="shared" si="22"/>
        <v>745</v>
      </c>
      <c r="Y748" s="4">
        <f t="shared" si="21"/>
        <v>0</v>
      </c>
    </row>
    <row r="749" spans="24:25" x14ac:dyDescent="0.35">
      <c r="X749" s="1">
        <f t="shared" si="22"/>
        <v>746</v>
      </c>
      <c r="Y749" s="4">
        <f t="shared" si="21"/>
        <v>0</v>
      </c>
    </row>
    <row r="750" spans="24:25" x14ac:dyDescent="0.35">
      <c r="X750" s="1">
        <f t="shared" si="22"/>
        <v>747</v>
      </c>
      <c r="Y750" s="4">
        <f t="shared" si="21"/>
        <v>0</v>
      </c>
    </row>
    <row r="751" spans="24:25" x14ac:dyDescent="0.35">
      <c r="X751" s="1">
        <f t="shared" si="22"/>
        <v>748</v>
      </c>
      <c r="Y751" s="4">
        <f t="shared" si="21"/>
        <v>0</v>
      </c>
    </row>
    <row r="752" spans="24:25" x14ac:dyDescent="0.35">
      <c r="X752" s="1">
        <f t="shared" si="22"/>
        <v>749</v>
      </c>
      <c r="Y752" s="4">
        <f t="shared" si="21"/>
        <v>0</v>
      </c>
    </row>
    <row r="753" spans="24:25" x14ac:dyDescent="0.35">
      <c r="X753" s="1">
        <f t="shared" si="22"/>
        <v>750</v>
      </c>
      <c r="Y753" s="4">
        <f t="shared" si="21"/>
        <v>0</v>
      </c>
    </row>
    <row r="754" spans="24:25" x14ac:dyDescent="0.35">
      <c r="X754" s="1">
        <f t="shared" si="22"/>
        <v>751</v>
      </c>
      <c r="Y754" s="4">
        <f t="shared" si="21"/>
        <v>0</v>
      </c>
    </row>
    <row r="755" spans="24:25" x14ac:dyDescent="0.35">
      <c r="X755" s="1">
        <f t="shared" si="22"/>
        <v>752</v>
      </c>
      <c r="Y755" s="4">
        <f t="shared" si="21"/>
        <v>0</v>
      </c>
    </row>
    <row r="756" spans="24:25" x14ac:dyDescent="0.35">
      <c r="X756" s="1">
        <f t="shared" si="22"/>
        <v>753</v>
      </c>
      <c r="Y756" s="4">
        <f t="shared" si="21"/>
        <v>0</v>
      </c>
    </row>
    <row r="757" spans="24:25" x14ac:dyDescent="0.35">
      <c r="X757" s="1">
        <f t="shared" si="22"/>
        <v>754</v>
      </c>
      <c r="Y757" s="4">
        <f t="shared" si="21"/>
        <v>0</v>
      </c>
    </row>
    <row r="758" spans="24:25" x14ac:dyDescent="0.35">
      <c r="X758" s="1">
        <f t="shared" si="22"/>
        <v>755</v>
      </c>
      <c r="Y758" s="4">
        <f t="shared" si="21"/>
        <v>0</v>
      </c>
    </row>
    <row r="759" spans="24:25" x14ac:dyDescent="0.35">
      <c r="X759" s="1">
        <f t="shared" si="22"/>
        <v>756</v>
      </c>
      <c r="Y759" s="4">
        <f t="shared" si="21"/>
        <v>0</v>
      </c>
    </row>
    <row r="760" spans="24:25" x14ac:dyDescent="0.35">
      <c r="X760" s="1">
        <f t="shared" si="22"/>
        <v>757</v>
      </c>
      <c r="Y760" s="4">
        <f t="shared" si="21"/>
        <v>0</v>
      </c>
    </row>
    <row r="761" spans="24:25" x14ac:dyDescent="0.35">
      <c r="X761" s="1">
        <f t="shared" si="22"/>
        <v>758</v>
      </c>
      <c r="Y761" s="4">
        <f t="shared" si="21"/>
        <v>0</v>
      </c>
    </row>
    <row r="762" spans="24:25" x14ac:dyDescent="0.35">
      <c r="X762" s="1">
        <f t="shared" si="22"/>
        <v>759</v>
      </c>
      <c r="Y762" s="4">
        <f t="shared" si="21"/>
        <v>0</v>
      </c>
    </row>
    <row r="763" spans="24:25" x14ac:dyDescent="0.35">
      <c r="X763" s="1">
        <f t="shared" si="22"/>
        <v>760</v>
      </c>
      <c r="Y763" s="4">
        <f t="shared" si="21"/>
        <v>0</v>
      </c>
    </row>
    <row r="764" spans="24:25" x14ac:dyDescent="0.35">
      <c r="X764" s="1">
        <f t="shared" si="22"/>
        <v>761</v>
      </c>
      <c r="Y764" s="4">
        <f t="shared" si="21"/>
        <v>0</v>
      </c>
    </row>
    <row r="765" spans="24:25" x14ac:dyDescent="0.35">
      <c r="X765" s="1">
        <f t="shared" si="22"/>
        <v>762</v>
      </c>
      <c r="Y765" s="4">
        <f t="shared" si="21"/>
        <v>0</v>
      </c>
    </row>
    <row r="766" spans="24:25" x14ac:dyDescent="0.35">
      <c r="X766" s="1">
        <f t="shared" si="22"/>
        <v>763</v>
      </c>
      <c r="Y766" s="4">
        <f t="shared" si="21"/>
        <v>0</v>
      </c>
    </row>
    <row r="767" spans="24:25" x14ac:dyDescent="0.35">
      <c r="X767" s="1">
        <f t="shared" si="22"/>
        <v>764</v>
      </c>
      <c r="Y767" s="4">
        <f t="shared" si="21"/>
        <v>0</v>
      </c>
    </row>
    <row r="768" spans="24:25" x14ac:dyDescent="0.35">
      <c r="X768" s="1">
        <f t="shared" si="22"/>
        <v>765</v>
      </c>
      <c r="Y768" s="4">
        <f t="shared" si="21"/>
        <v>0</v>
      </c>
    </row>
    <row r="769" spans="24:25" x14ac:dyDescent="0.35">
      <c r="X769" s="1">
        <f t="shared" si="22"/>
        <v>766</v>
      </c>
      <c r="Y769" s="4">
        <f t="shared" si="21"/>
        <v>0</v>
      </c>
    </row>
    <row r="770" spans="24:25" x14ac:dyDescent="0.35">
      <c r="X770" s="1">
        <f t="shared" si="22"/>
        <v>767</v>
      </c>
      <c r="Y770" s="4">
        <f t="shared" si="21"/>
        <v>0</v>
      </c>
    </row>
    <row r="771" spans="24:25" x14ac:dyDescent="0.35">
      <c r="X771" s="1">
        <f t="shared" si="22"/>
        <v>768</v>
      </c>
      <c r="Y771" s="4">
        <f t="shared" si="21"/>
        <v>0</v>
      </c>
    </row>
    <row r="772" spans="24:25" x14ac:dyDescent="0.35">
      <c r="X772" s="1">
        <f t="shared" si="22"/>
        <v>769</v>
      </c>
      <c r="Y772" s="4">
        <f t="shared" si="21"/>
        <v>0</v>
      </c>
    </row>
    <row r="773" spans="24:25" x14ac:dyDescent="0.35">
      <c r="X773" s="1">
        <f t="shared" si="22"/>
        <v>770</v>
      </c>
      <c r="Y773" s="4">
        <f t="shared" ref="Y773:Y836" si="23">_xlfn.POISSON.DIST(X773,$B$4,0)</f>
        <v>0</v>
      </c>
    </row>
    <row r="774" spans="24:25" x14ac:dyDescent="0.35">
      <c r="X774" s="1">
        <f t="shared" si="22"/>
        <v>771</v>
      </c>
      <c r="Y774" s="4">
        <f t="shared" si="23"/>
        <v>0</v>
      </c>
    </row>
    <row r="775" spans="24:25" x14ac:dyDescent="0.35">
      <c r="X775" s="1">
        <f t="shared" si="22"/>
        <v>772</v>
      </c>
      <c r="Y775" s="4">
        <f t="shared" si="23"/>
        <v>0</v>
      </c>
    </row>
    <row r="776" spans="24:25" x14ac:dyDescent="0.35">
      <c r="X776" s="1">
        <f t="shared" si="22"/>
        <v>773</v>
      </c>
      <c r="Y776" s="4">
        <f t="shared" si="23"/>
        <v>0</v>
      </c>
    </row>
    <row r="777" spans="24:25" x14ac:dyDescent="0.35">
      <c r="X777" s="1">
        <f t="shared" si="22"/>
        <v>774</v>
      </c>
      <c r="Y777" s="4">
        <f t="shared" si="23"/>
        <v>0</v>
      </c>
    </row>
    <row r="778" spans="24:25" x14ac:dyDescent="0.35">
      <c r="X778" s="1">
        <f t="shared" si="22"/>
        <v>775</v>
      </c>
      <c r="Y778" s="4">
        <f t="shared" si="23"/>
        <v>0</v>
      </c>
    </row>
    <row r="779" spans="24:25" x14ac:dyDescent="0.35">
      <c r="X779" s="1">
        <f t="shared" si="22"/>
        <v>776</v>
      </c>
      <c r="Y779" s="4">
        <f t="shared" si="23"/>
        <v>0</v>
      </c>
    </row>
    <row r="780" spans="24:25" x14ac:dyDescent="0.35">
      <c r="X780" s="1">
        <f t="shared" si="22"/>
        <v>777</v>
      </c>
      <c r="Y780" s="4">
        <f t="shared" si="23"/>
        <v>0</v>
      </c>
    </row>
    <row r="781" spans="24:25" x14ac:dyDescent="0.35">
      <c r="X781" s="1">
        <f t="shared" si="22"/>
        <v>778</v>
      </c>
      <c r="Y781" s="4">
        <f t="shared" si="23"/>
        <v>0</v>
      </c>
    </row>
    <row r="782" spans="24:25" x14ac:dyDescent="0.35">
      <c r="X782" s="1">
        <f t="shared" si="22"/>
        <v>779</v>
      </c>
      <c r="Y782" s="4">
        <f t="shared" si="23"/>
        <v>0</v>
      </c>
    </row>
    <row r="783" spans="24:25" x14ac:dyDescent="0.35">
      <c r="X783" s="1">
        <f t="shared" si="22"/>
        <v>780</v>
      </c>
      <c r="Y783" s="4">
        <f t="shared" si="23"/>
        <v>0</v>
      </c>
    </row>
    <row r="784" spans="24:25" x14ac:dyDescent="0.35">
      <c r="X784" s="1">
        <f t="shared" si="22"/>
        <v>781</v>
      </c>
      <c r="Y784" s="4">
        <f t="shared" si="23"/>
        <v>0</v>
      </c>
    </row>
    <row r="785" spans="24:25" x14ac:dyDescent="0.35">
      <c r="X785" s="1">
        <f t="shared" si="22"/>
        <v>782</v>
      </c>
      <c r="Y785" s="4">
        <f t="shared" si="23"/>
        <v>0</v>
      </c>
    </row>
    <row r="786" spans="24:25" x14ac:dyDescent="0.35">
      <c r="X786" s="1">
        <f t="shared" si="22"/>
        <v>783</v>
      </c>
      <c r="Y786" s="4">
        <f t="shared" si="23"/>
        <v>0</v>
      </c>
    </row>
    <row r="787" spans="24:25" x14ac:dyDescent="0.35">
      <c r="X787" s="1">
        <f t="shared" si="22"/>
        <v>784</v>
      </c>
      <c r="Y787" s="4">
        <f t="shared" si="23"/>
        <v>0</v>
      </c>
    </row>
    <row r="788" spans="24:25" x14ac:dyDescent="0.35">
      <c r="X788" s="1">
        <f t="shared" si="22"/>
        <v>785</v>
      </c>
      <c r="Y788" s="4">
        <f t="shared" si="23"/>
        <v>0</v>
      </c>
    </row>
    <row r="789" spans="24:25" x14ac:dyDescent="0.35">
      <c r="X789" s="1">
        <f t="shared" si="22"/>
        <v>786</v>
      </c>
      <c r="Y789" s="4">
        <f t="shared" si="23"/>
        <v>0</v>
      </c>
    </row>
    <row r="790" spans="24:25" x14ac:dyDescent="0.35">
      <c r="X790" s="1">
        <f t="shared" si="22"/>
        <v>787</v>
      </c>
      <c r="Y790" s="4">
        <f t="shared" si="23"/>
        <v>0</v>
      </c>
    </row>
    <row r="791" spans="24:25" x14ac:dyDescent="0.35">
      <c r="X791" s="1">
        <f t="shared" si="22"/>
        <v>788</v>
      </c>
      <c r="Y791" s="4">
        <f t="shared" si="23"/>
        <v>0</v>
      </c>
    </row>
    <row r="792" spans="24:25" x14ac:dyDescent="0.35">
      <c r="X792" s="1">
        <f t="shared" si="22"/>
        <v>789</v>
      </c>
      <c r="Y792" s="4">
        <f t="shared" si="23"/>
        <v>0</v>
      </c>
    </row>
    <row r="793" spans="24:25" x14ac:dyDescent="0.35">
      <c r="X793" s="1">
        <f t="shared" si="22"/>
        <v>790</v>
      </c>
      <c r="Y793" s="4">
        <f t="shared" si="23"/>
        <v>0</v>
      </c>
    </row>
    <row r="794" spans="24:25" x14ac:dyDescent="0.35">
      <c r="X794" s="1">
        <f t="shared" si="22"/>
        <v>791</v>
      </c>
      <c r="Y794" s="4">
        <f t="shared" si="23"/>
        <v>0</v>
      </c>
    </row>
    <row r="795" spans="24:25" x14ac:dyDescent="0.35">
      <c r="X795" s="1">
        <f t="shared" si="22"/>
        <v>792</v>
      </c>
      <c r="Y795" s="4">
        <f t="shared" si="23"/>
        <v>0</v>
      </c>
    </row>
    <row r="796" spans="24:25" x14ac:dyDescent="0.35">
      <c r="X796" s="1">
        <f t="shared" si="22"/>
        <v>793</v>
      </c>
      <c r="Y796" s="4">
        <f t="shared" si="23"/>
        <v>0</v>
      </c>
    </row>
    <row r="797" spans="24:25" x14ac:dyDescent="0.35">
      <c r="X797" s="1">
        <f t="shared" si="22"/>
        <v>794</v>
      </c>
      <c r="Y797" s="4">
        <f t="shared" si="23"/>
        <v>0</v>
      </c>
    </row>
    <row r="798" spans="24:25" x14ac:dyDescent="0.35">
      <c r="X798" s="1">
        <f t="shared" si="22"/>
        <v>795</v>
      </c>
      <c r="Y798" s="4">
        <f t="shared" si="23"/>
        <v>0</v>
      </c>
    </row>
    <row r="799" spans="24:25" x14ac:dyDescent="0.35">
      <c r="X799" s="1">
        <f t="shared" si="22"/>
        <v>796</v>
      </c>
      <c r="Y799" s="4">
        <f t="shared" si="23"/>
        <v>0</v>
      </c>
    </row>
    <row r="800" spans="24:25" x14ac:dyDescent="0.35">
      <c r="X800" s="1">
        <f t="shared" si="22"/>
        <v>797</v>
      </c>
      <c r="Y800" s="4">
        <f t="shared" si="23"/>
        <v>0</v>
      </c>
    </row>
    <row r="801" spans="24:25" x14ac:dyDescent="0.35">
      <c r="X801" s="1">
        <f t="shared" si="22"/>
        <v>798</v>
      </c>
      <c r="Y801" s="4">
        <f t="shared" si="23"/>
        <v>0</v>
      </c>
    </row>
    <row r="802" spans="24:25" x14ac:dyDescent="0.35">
      <c r="X802" s="1">
        <f t="shared" si="22"/>
        <v>799</v>
      </c>
      <c r="Y802" s="4">
        <f t="shared" si="23"/>
        <v>0</v>
      </c>
    </row>
    <row r="803" spans="24:25" x14ac:dyDescent="0.35">
      <c r="X803" s="1">
        <f t="shared" si="22"/>
        <v>800</v>
      </c>
      <c r="Y803" s="4">
        <f t="shared" si="23"/>
        <v>0</v>
      </c>
    </row>
    <row r="804" spans="24:25" x14ac:dyDescent="0.35">
      <c r="X804" s="1">
        <f t="shared" si="22"/>
        <v>801</v>
      </c>
      <c r="Y804" s="4">
        <f t="shared" si="23"/>
        <v>0</v>
      </c>
    </row>
    <row r="805" spans="24:25" x14ac:dyDescent="0.35">
      <c r="X805" s="1">
        <f t="shared" si="22"/>
        <v>802</v>
      </c>
      <c r="Y805" s="4">
        <f t="shared" si="23"/>
        <v>0</v>
      </c>
    </row>
    <row r="806" spans="24:25" x14ac:dyDescent="0.35">
      <c r="X806" s="1">
        <f t="shared" si="22"/>
        <v>803</v>
      </c>
      <c r="Y806" s="4">
        <f t="shared" si="23"/>
        <v>0</v>
      </c>
    </row>
    <row r="807" spans="24:25" x14ac:dyDescent="0.35">
      <c r="X807" s="1">
        <f t="shared" si="22"/>
        <v>804</v>
      </c>
      <c r="Y807" s="4">
        <f t="shared" si="23"/>
        <v>0</v>
      </c>
    </row>
    <row r="808" spans="24:25" x14ac:dyDescent="0.35">
      <c r="X808" s="1">
        <f t="shared" si="22"/>
        <v>805</v>
      </c>
      <c r="Y808" s="4">
        <f t="shared" si="23"/>
        <v>0</v>
      </c>
    </row>
    <row r="809" spans="24:25" x14ac:dyDescent="0.35">
      <c r="X809" s="1">
        <f t="shared" ref="X809:X872" si="24">X808+1</f>
        <v>806</v>
      </c>
      <c r="Y809" s="4">
        <f t="shared" si="23"/>
        <v>0</v>
      </c>
    </row>
    <row r="810" spans="24:25" x14ac:dyDescent="0.35">
      <c r="X810" s="1">
        <f t="shared" si="24"/>
        <v>807</v>
      </c>
      <c r="Y810" s="4">
        <f t="shared" si="23"/>
        <v>0</v>
      </c>
    </row>
    <row r="811" spans="24:25" x14ac:dyDescent="0.35">
      <c r="X811" s="1">
        <f t="shared" si="24"/>
        <v>808</v>
      </c>
      <c r="Y811" s="4">
        <f t="shared" si="23"/>
        <v>0</v>
      </c>
    </row>
    <row r="812" spans="24:25" x14ac:dyDescent="0.35">
      <c r="X812" s="1">
        <f t="shared" si="24"/>
        <v>809</v>
      </c>
      <c r="Y812" s="4">
        <f t="shared" si="23"/>
        <v>0</v>
      </c>
    </row>
    <row r="813" spans="24:25" x14ac:dyDescent="0.35">
      <c r="X813" s="1">
        <f t="shared" si="24"/>
        <v>810</v>
      </c>
      <c r="Y813" s="4">
        <f t="shared" si="23"/>
        <v>0</v>
      </c>
    </row>
    <row r="814" spans="24:25" x14ac:dyDescent="0.35">
      <c r="X814" s="1">
        <f t="shared" si="24"/>
        <v>811</v>
      </c>
      <c r="Y814" s="4">
        <f t="shared" si="23"/>
        <v>0</v>
      </c>
    </row>
    <row r="815" spans="24:25" x14ac:dyDescent="0.35">
      <c r="X815" s="1">
        <f t="shared" si="24"/>
        <v>812</v>
      </c>
      <c r="Y815" s="4">
        <f t="shared" si="23"/>
        <v>0</v>
      </c>
    </row>
    <row r="816" spans="24:25" x14ac:dyDescent="0.35">
      <c r="X816" s="1">
        <f t="shared" si="24"/>
        <v>813</v>
      </c>
      <c r="Y816" s="4">
        <f t="shared" si="23"/>
        <v>0</v>
      </c>
    </row>
    <row r="817" spans="24:25" x14ac:dyDescent="0.35">
      <c r="X817" s="1">
        <f t="shared" si="24"/>
        <v>814</v>
      </c>
      <c r="Y817" s="4">
        <f t="shared" si="23"/>
        <v>0</v>
      </c>
    </row>
    <row r="818" spans="24:25" x14ac:dyDescent="0.35">
      <c r="X818" s="1">
        <f t="shared" si="24"/>
        <v>815</v>
      </c>
      <c r="Y818" s="4">
        <f t="shared" si="23"/>
        <v>0</v>
      </c>
    </row>
    <row r="819" spans="24:25" x14ac:dyDescent="0.35">
      <c r="X819" s="1">
        <f t="shared" si="24"/>
        <v>816</v>
      </c>
      <c r="Y819" s="4">
        <f t="shared" si="23"/>
        <v>0</v>
      </c>
    </row>
    <row r="820" spans="24:25" x14ac:dyDescent="0.35">
      <c r="X820" s="1">
        <f t="shared" si="24"/>
        <v>817</v>
      </c>
      <c r="Y820" s="4">
        <f t="shared" si="23"/>
        <v>0</v>
      </c>
    </row>
    <row r="821" spans="24:25" x14ac:dyDescent="0.35">
      <c r="X821" s="1">
        <f t="shared" si="24"/>
        <v>818</v>
      </c>
      <c r="Y821" s="4">
        <f t="shared" si="23"/>
        <v>0</v>
      </c>
    </row>
    <row r="822" spans="24:25" x14ac:dyDescent="0.35">
      <c r="X822" s="1">
        <f t="shared" si="24"/>
        <v>819</v>
      </c>
      <c r="Y822" s="4">
        <f t="shared" si="23"/>
        <v>0</v>
      </c>
    </row>
    <row r="823" spans="24:25" x14ac:dyDescent="0.35">
      <c r="X823" s="1">
        <f t="shared" si="24"/>
        <v>820</v>
      </c>
      <c r="Y823" s="4">
        <f t="shared" si="23"/>
        <v>0</v>
      </c>
    </row>
    <row r="824" spans="24:25" x14ac:dyDescent="0.35">
      <c r="X824" s="1">
        <f t="shared" si="24"/>
        <v>821</v>
      </c>
      <c r="Y824" s="4">
        <f t="shared" si="23"/>
        <v>0</v>
      </c>
    </row>
    <row r="825" spans="24:25" x14ac:dyDescent="0.35">
      <c r="X825" s="1">
        <f t="shared" si="24"/>
        <v>822</v>
      </c>
      <c r="Y825" s="4">
        <f t="shared" si="23"/>
        <v>0</v>
      </c>
    </row>
    <row r="826" spans="24:25" x14ac:dyDescent="0.35">
      <c r="X826" s="1">
        <f t="shared" si="24"/>
        <v>823</v>
      </c>
      <c r="Y826" s="4">
        <f t="shared" si="23"/>
        <v>0</v>
      </c>
    </row>
    <row r="827" spans="24:25" x14ac:dyDescent="0.35">
      <c r="X827" s="1">
        <f t="shared" si="24"/>
        <v>824</v>
      </c>
      <c r="Y827" s="4">
        <f t="shared" si="23"/>
        <v>0</v>
      </c>
    </row>
    <row r="828" spans="24:25" x14ac:dyDescent="0.35">
      <c r="X828" s="1">
        <f t="shared" si="24"/>
        <v>825</v>
      </c>
      <c r="Y828" s="4">
        <f t="shared" si="23"/>
        <v>0</v>
      </c>
    </row>
    <row r="829" spans="24:25" x14ac:dyDescent="0.35">
      <c r="X829" s="1">
        <f t="shared" si="24"/>
        <v>826</v>
      </c>
      <c r="Y829" s="4">
        <f t="shared" si="23"/>
        <v>0</v>
      </c>
    </row>
    <row r="830" spans="24:25" x14ac:dyDescent="0.35">
      <c r="X830" s="1">
        <f t="shared" si="24"/>
        <v>827</v>
      </c>
      <c r="Y830" s="4">
        <f t="shared" si="23"/>
        <v>0</v>
      </c>
    </row>
    <row r="831" spans="24:25" x14ac:dyDescent="0.35">
      <c r="X831" s="1">
        <f t="shared" si="24"/>
        <v>828</v>
      </c>
      <c r="Y831" s="4">
        <f t="shared" si="23"/>
        <v>0</v>
      </c>
    </row>
    <row r="832" spans="24:25" x14ac:dyDescent="0.35">
      <c r="X832" s="1">
        <f t="shared" si="24"/>
        <v>829</v>
      </c>
      <c r="Y832" s="4">
        <f t="shared" si="23"/>
        <v>0</v>
      </c>
    </row>
    <row r="833" spans="24:25" x14ac:dyDescent="0.35">
      <c r="X833" s="1">
        <f t="shared" si="24"/>
        <v>830</v>
      </c>
      <c r="Y833" s="4">
        <f t="shared" si="23"/>
        <v>0</v>
      </c>
    </row>
    <row r="834" spans="24:25" x14ac:dyDescent="0.35">
      <c r="X834" s="1">
        <f t="shared" si="24"/>
        <v>831</v>
      </c>
      <c r="Y834" s="4">
        <f t="shared" si="23"/>
        <v>0</v>
      </c>
    </row>
    <row r="835" spans="24:25" x14ac:dyDescent="0.35">
      <c r="X835" s="1">
        <f t="shared" si="24"/>
        <v>832</v>
      </c>
      <c r="Y835" s="4">
        <f t="shared" si="23"/>
        <v>0</v>
      </c>
    </row>
    <row r="836" spans="24:25" x14ac:dyDescent="0.35">
      <c r="X836" s="1">
        <f t="shared" si="24"/>
        <v>833</v>
      </c>
      <c r="Y836" s="4">
        <f t="shared" si="23"/>
        <v>0</v>
      </c>
    </row>
    <row r="837" spans="24:25" x14ac:dyDescent="0.35">
      <c r="X837" s="1">
        <f t="shared" si="24"/>
        <v>834</v>
      </c>
      <c r="Y837" s="4">
        <f t="shared" ref="Y837:Y900" si="25">_xlfn.POISSON.DIST(X837,$B$4,0)</f>
        <v>0</v>
      </c>
    </row>
    <row r="838" spans="24:25" x14ac:dyDescent="0.35">
      <c r="X838" s="1">
        <f t="shared" si="24"/>
        <v>835</v>
      </c>
      <c r="Y838" s="4">
        <f t="shared" si="25"/>
        <v>0</v>
      </c>
    </row>
    <row r="839" spans="24:25" x14ac:dyDescent="0.35">
      <c r="X839" s="1">
        <f t="shared" si="24"/>
        <v>836</v>
      </c>
      <c r="Y839" s="4">
        <f t="shared" si="25"/>
        <v>0</v>
      </c>
    </row>
    <row r="840" spans="24:25" x14ac:dyDescent="0.35">
      <c r="X840" s="1">
        <f t="shared" si="24"/>
        <v>837</v>
      </c>
      <c r="Y840" s="4">
        <f t="shared" si="25"/>
        <v>0</v>
      </c>
    </row>
    <row r="841" spans="24:25" x14ac:dyDescent="0.35">
      <c r="X841" s="1">
        <f t="shared" si="24"/>
        <v>838</v>
      </c>
      <c r="Y841" s="4">
        <f t="shared" si="25"/>
        <v>0</v>
      </c>
    </row>
    <row r="842" spans="24:25" x14ac:dyDescent="0.35">
      <c r="X842" s="1">
        <f t="shared" si="24"/>
        <v>839</v>
      </c>
      <c r="Y842" s="4">
        <f t="shared" si="25"/>
        <v>0</v>
      </c>
    </row>
    <row r="843" spans="24:25" x14ac:dyDescent="0.35">
      <c r="X843" s="1">
        <f t="shared" si="24"/>
        <v>840</v>
      </c>
      <c r="Y843" s="4">
        <f t="shared" si="25"/>
        <v>0</v>
      </c>
    </row>
    <row r="844" spans="24:25" x14ac:dyDescent="0.35">
      <c r="X844" s="1">
        <f t="shared" si="24"/>
        <v>841</v>
      </c>
      <c r="Y844" s="4">
        <f t="shared" si="25"/>
        <v>0</v>
      </c>
    </row>
    <row r="845" spans="24:25" x14ac:dyDescent="0.35">
      <c r="X845" s="1">
        <f t="shared" si="24"/>
        <v>842</v>
      </c>
      <c r="Y845" s="4">
        <f t="shared" si="25"/>
        <v>0</v>
      </c>
    </row>
    <row r="846" spans="24:25" x14ac:dyDescent="0.35">
      <c r="X846" s="1">
        <f t="shared" si="24"/>
        <v>843</v>
      </c>
      <c r="Y846" s="4">
        <f t="shared" si="25"/>
        <v>0</v>
      </c>
    </row>
    <row r="847" spans="24:25" x14ac:dyDescent="0.35">
      <c r="X847" s="1">
        <f t="shared" si="24"/>
        <v>844</v>
      </c>
      <c r="Y847" s="4">
        <f t="shared" si="25"/>
        <v>0</v>
      </c>
    </row>
    <row r="848" spans="24:25" x14ac:dyDescent="0.35">
      <c r="X848" s="1">
        <f t="shared" si="24"/>
        <v>845</v>
      </c>
      <c r="Y848" s="4">
        <f t="shared" si="25"/>
        <v>0</v>
      </c>
    </row>
    <row r="849" spans="24:25" x14ac:dyDescent="0.35">
      <c r="X849" s="1">
        <f t="shared" si="24"/>
        <v>846</v>
      </c>
      <c r="Y849" s="4">
        <f t="shared" si="25"/>
        <v>0</v>
      </c>
    </row>
    <row r="850" spans="24:25" x14ac:dyDescent="0.35">
      <c r="X850" s="1">
        <f t="shared" si="24"/>
        <v>847</v>
      </c>
      <c r="Y850" s="4">
        <f t="shared" si="25"/>
        <v>0</v>
      </c>
    </row>
    <row r="851" spans="24:25" x14ac:dyDescent="0.35">
      <c r="X851" s="1">
        <f t="shared" si="24"/>
        <v>848</v>
      </c>
      <c r="Y851" s="4">
        <f t="shared" si="25"/>
        <v>0</v>
      </c>
    </row>
    <row r="852" spans="24:25" x14ac:dyDescent="0.35">
      <c r="X852" s="1">
        <f t="shared" si="24"/>
        <v>849</v>
      </c>
      <c r="Y852" s="4">
        <f t="shared" si="25"/>
        <v>0</v>
      </c>
    </row>
    <row r="853" spans="24:25" x14ac:dyDescent="0.35">
      <c r="X853" s="1">
        <f t="shared" si="24"/>
        <v>850</v>
      </c>
      <c r="Y853" s="4">
        <f t="shared" si="25"/>
        <v>0</v>
      </c>
    </row>
    <row r="854" spans="24:25" x14ac:dyDescent="0.35">
      <c r="X854" s="1">
        <f t="shared" si="24"/>
        <v>851</v>
      </c>
      <c r="Y854" s="4">
        <f t="shared" si="25"/>
        <v>0</v>
      </c>
    </row>
    <row r="855" spans="24:25" x14ac:dyDescent="0.35">
      <c r="X855" s="1">
        <f t="shared" si="24"/>
        <v>852</v>
      </c>
      <c r="Y855" s="4">
        <f t="shared" si="25"/>
        <v>0</v>
      </c>
    </row>
    <row r="856" spans="24:25" x14ac:dyDescent="0.35">
      <c r="X856" s="1">
        <f t="shared" si="24"/>
        <v>853</v>
      </c>
      <c r="Y856" s="4">
        <f t="shared" si="25"/>
        <v>0</v>
      </c>
    </row>
    <row r="857" spans="24:25" x14ac:dyDescent="0.35">
      <c r="X857" s="1">
        <f t="shared" si="24"/>
        <v>854</v>
      </c>
      <c r="Y857" s="4">
        <f t="shared" si="25"/>
        <v>0</v>
      </c>
    </row>
    <row r="858" spans="24:25" x14ac:dyDescent="0.35">
      <c r="X858" s="1">
        <f t="shared" si="24"/>
        <v>855</v>
      </c>
      <c r="Y858" s="4">
        <f t="shared" si="25"/>
        <v>0</v>
      </c>
    </row>
    <row r="859" spans="24:25" x14ac:dyDescent="0.35">
      <c r="X859" s="1">
        <f t="shared" si="24"/>
        <v>856</v>
      </c>
      <c r="Y859" s="4">
        <f t="shared" si="25"/>
        <v>0</v>
      </c>
    </row>
    <row r="860" spans="24:25" x14ac:dyDescent="0.35">
      <c r="X860" s="1">
        <f t="shared" si="24"/>
        <v>857</v>
      </c>
      <c r="Y860" s="4">
        <f t="shared" si="25"/>
        <v>0</v>
      </c>
    </row>
    <row r="861" spans="24:25" x14ac:dyDescent="0.35">
      <c r="X861" s="1">
        <f t="shared" si="24"/>
        <v>858</v>
      </c>
      <c r="Y861" s="4">
        <f t="shared" si="25"/>
        <v>0</v>
      </c>
    </row>
    <row r="862" spans="24:25" x14ac:dyDescent="0.35">
      <c r="X862" s="1">
        <f t="shared" si="24"/>
        <v>859</v>
      </c>
      <c r="Y862" s="4">
        <f t="shared" si="25"/>
        <v>0</v>
      </c>
    </row>
    <row r="863" spans="24:25" x14ac:dyDescent="0.35">
      <c r="X863" s="1">
        <f t="shared" si="24"/>
        <v>860</v>
      </c>
      <c r="Y863" s="4">
        <f t="shared" si="25"/>
        <v>0</v>
      </c>
    </row>
    <row r="864" spans="24:25" x14ac:dyDescent="0.35">
      <c r="X864" s="1">
        <f t="shared" si="24"/>
        <v>861</v>
      </c>
      <c r="Y864" s="4">
        <f t="shared" si="25"/>
        <v>0</v>
      </c>
    </row>
    <row r="865" spans="24:25" x14ac:dyDescent="0.35">
      <c r="X865" s="1">
        <f t="shared" si="24"/>
        <v>862</v>
      </c>
      <c r="Y865" s="4">
        <f t="shared" si="25"/>
        <v>0</v>
      </c>
    </row>
    <row r="866" spans="24:25" x14ac:dyDescent="0.35">
      <c r="X866" s="1">
        <f t="shared" si="24"/>
        <v>863</v>
      </c>
      <c r="Y866" s="4">
        <f t="shared" si="25"/>
        <v>0</v>
      </c>
    </row>
    <row r="867" spans="24:25" x14ac:dyDescent="0.35">
      <c r="X867" s="1">
        <f t="shared" si="24"/>
        <v>864</v>
      </c>
      <c r="Y867" s="4">
        <f t="shared" si="25"/>
        <v>0</v>
      </c>
    </row>
    <row r="868" spans="24:25" x14ac:dyDescent="0.35">
      <c r="X868" s="1">
        <f t="shared" si="24"/>
        <v>865</v>
      </c>
      <c r="Y868" s="4">
        <f t="shared" si="25"/>
        <v>0</v>
      </c>
    </row>
    <row r="869" spans="24:25" x14ac:dyDescent="0.35">
      <c r="X869" s="1">
        <f t="shared" si="24"/>
        <v>866</v>
      </c>
      <c r="Y869" s="4">
        <f t="shared" si="25"/>
        <v>0</v>
      </c>
    </row>
    <row r="870" spans="24:25" x14ac:dyDescent="0.35">
      <c r="X870" s="1">
        <f t="shared" si="24"/>
        <v>867</v>
      </c>
      <c r="Y870" s="4">
        <f t="shared" si="25"/>
        <v>0</v>
      </c>
    </row>
    <row r="871" spans="24:25" x14ac:dyDescent="0.35">
      <c r="X871" s="1">
        <f t="shared" si="24"/>
        <v>868</v>
      </c>
      <c r="Y871" s="4">
        <f t="shared" si="25"/>
        <v>0</v>
      </c>
    </row>
    <row r="872" spans="24:25" x14ac:dyDescent="0.35">
      <c r="X872" s="1">
        <f t="shared" si="24"/>
        <v>869</v>
      </c>
      <c r="Y872" s="4">
        <f t="shared" si="25"/>
        <v>0</v>
      </c>
    </row>
    <row r="873" spans="24:25" x14ac:dyDescent="0.35">
      <c r="X873" s="1">
        <f t="shared" ref="X873:X936" si="26">X872+1</f>
        <v>870</v>
      </c>
      <c r="Y873" s="4">
        <f t="shared" si="25"/>
        <v>0</v>
      </c>
    </row>
    <row r="874" spans="24:25" x14ac:dyDescent="0.35">
      <c r="X874" s="1">
        <f t="shared" si="26"/>
        <v>871</v>
      </c>
      <c r="Y874" s="4">
        <f t="shared" si="25"/>
        <v>0</v>
      </c>
    </row>
    <row r="875" spans="24:25" x14ac:dyDescent="0.35">
      <c r="X875" s="1">
        <f t="shared" si="26"/>
        <v>872</v>
      </c>
      <c r="Y875" s="4">
        <f t="shared" si="25"/>
        <v>0</v>
      </c>
    </row>
    <row r="876" spans="24:25" x14ac:dyDescent="0.35">
      <c r="X876" s="1">
        <f t="shared" si="26"/>
        <v>873</v>
      </c>
      <c r="Y876" s="4">
        <f t="shared" si="25"/>
        <v>0</v>
      </c>
    </row>
    <row r="877" spans="24:25" x14ac:dyDescent="0.35">
      <c r="X877" s="1">
        <f t="shared" si="26"/>
        <v>874</v>
      </c>
      <c r="Y877" s="4">
        <f t="shared" si="25"/>
        <v>0</v>
      </c>
    </row>
    <row r="878" spans="24:25" x14ac:dyDescent="0.35">
      <c r="X878" s="1">
        <f t="shared" si="26"/>
        <v>875</v>
      </c>
      <c r="Y878" s="4">
        <f t="shared" si="25"/>
        <v>0</v>
      </c>
    </row>
    <row r="879" spans="24:25" x14ac:dyDescent="0.35">
      <c r="X879" s="1">
        <f t="shared" si="26"/>
        <v>876</v>
      </c>
      <c r="Y879" s="4">
        <f t="shared" si="25"/>
        <v>0</v>
      </c>
    </row>
    <row r="880" spans="24:25" x14ac:dyDescent="0.35">
      <c r="X880" s="1">
        <f t="shared" si="26"/>
        <v>877</v>
      </c>
      <c r="Y880" s="4">
        <f t="shared" si="25"/>
        <v>0</v>
      </c>
    </row>
    <row r="881" spans="24:25" x14ac:dyDescent="0.35">
      <c r="X881" s="1">
        <f t="shared" si="26"/>
        <v>878</v>
      </c>
      <c r="Y881" s="4">
        <f t="shared" si="25"/>
        <v>0</v>
      </c>
    </row>
    <row r="882" spans="24:25" x14ac:dyDescent="0.35">
      <c r="X882" s="1">
        <f t="shared" si="26"/>
        <v>879</v>
      </c>
      <c r="Y882" s="4">
        <f t="shared" si="25"/>
        <v>0</v>
      </c>
    </row>
    <row r="883" spans="24:25" x14ac:dyDescent="0.35">
      <c r="X883" s="1">
        <f t="shared" si="26"/>
        <v>880</v>
      </c>
      <c r="Y883" s="4">
        <f t="shared" si="25"/>
        <v>0</v>
      </c>
    </row>
    <row r="884" spans="24:25" x14ac:dyDescent="0.35">
      <c r="X884" s="1">
        <f t="shared" si="26"/>
        <v>881</v>
      </c>
      <c r="Y884" s="4">
        <f t="shared" si="25"/>
        <v>0</v>
      </c>
    </row>
    <row r="885" spans="24:25" x14ac:dyDescent="0.35">
      <c r="X885" s="1">
        <f t="shared" si="26"/>
        <v>882</v>
      </c>
      <c r="Y885" s="4">
        <f t="shared" si="25"/>
        <v>0</v>
      </c>
    </row>
    <row r="886" spans="24:25" x14ac:dyDescent="0.35">
      <c r="X886" s="1">
        <f t="shared" si="26"/>
        <v>883</v>
      </c>
      <c r="Y886" s="4">
        <f t="shared" si="25"/>
        <v>0</v>
      </c>
    </row>
    <row r="887" spans="24:25" x14ac:dyDescent="0.35">
      <c r="X887" s="1">
        <f t="shared" si="26"/>
        <v>884</v>
      </c>
      <c r="Y887" s="4">
        <f t="shared" si="25"/>
        <v>0</v>
      </c>
    </row>
    <row r="888" spans="24:25" x14ac:dyDescent="0.35">
      <c r="X888" s="1">
        <f t="shared" si="26"/>
        <v>885</v>
      </c>
      <c r="Y888" s="4">
        <f t="shared" si="25"/>
        <v>0</v>
      </c>
    </row>
    <row r="889" spans="24:25" x14ac:dyDescent="0.35">
      <c r="X889" s="1">
        <f t="shared" si="26"/>
        <v>886</v>
      </c>
      <c r="Y889" s="4">
        <f t="shared" si="25"/>
        <v>0</v>
      </c>
    </row>
    <row r="890" spans="24:25" x14ac:dyDescent="0.35">
      <c r="X890" s="1">
        <f t="shared" si="26"/>
        <v>887</v>
      </c>
      <c r="Y890" s="4">
        <f t="shared" si="25"/>
        <v>0</v>
      </c>
    </row>
    <row r="891" spans="24:25" x14ac:dyDescent="0.35">
      <c r="X891" s="1">
        <f t="shared" si="26"/>
        <v>888</v>
      </c>
      <c r="Y891" s="4">
        <f t="shared" si="25"/>
        <v>0</v>
      </c>
    </row>
    <row r="892" spans="24:25" x14ac:dyDescent="0.35">
      <c r="X892" s="1">
        <f t="shared" si="26"/>
        <v>889</v>
      </c>
      <c r="Y892" s="4">
        <f t="shared" si="25"/>
        <v>0</v>
      </c>
    </row>
    <row r="893" spans="24:25" x14ac:dyDescent="0.35">
      <c r="X893" s="1">
        <f t="shared" si="26"/>
        <v>890</v>
      </c>
      <c r="Y893" s="4">
        <f t="shared" si="25"/>
        <v>0</v>
      </c>
    </row>
    <row r="894" spans="24:25" x14ac:dyDescent="0.35">
      <c r="X894" s="1">
        <f t="shared" si="26"/>
        <v>891</v>
      </c>
      <c r="Y894" s="4">
        <f t="shared" si="25"/>
        <v>0</v>
      </c>
    </row>
    <row r="895" spans="24:25" x14ac:dyDescent="0.35">
      <c r="X895" s="1">
        <f t="shared" si="26"/>
        <v>892</v>
      </c>
      <c r="Y895" s="4">
        <f t="shared" si="25"/>
        <v>0</v>
      </c>
    </row>
    <row r="896" spans="24:25" x14ac:dyDescent="0.35">
      <c r="X896" s="1">
        <f t="shared" si="26"/>
        <v>893</v>
      </c>
      <c r="Y896" s="4">
        <f t="shared" si="25"/>
        <v>0</v>
      </c>
    </row>
    <row r="897" spans="24:25" x14ac:dyDescent="0.35">
      <c r="X897" s="1">
        <f t="shared" si="26"/>
        <v>894</v>
      </c>
      <c r="Y897" s="4">
        <f t="shared" si="25"/>
        <v>0</v>
      </c>
    </row>
    <row r="898" spans="24:25" x14ac:dyDescent="0.35">
      <c r="X898" s="1">
        <f t="shared" si="26"/>
        <v>895</v>
      </c>
      <c r="Y898" s="4">
        <f t="shared" si="25"/>
        <v>0</v>
      </c>
    </row>
    <row r="899" spans="24:25" x14ac:dyDescent="0.35">
      <c r="X899" s="1">
        <f t="shared" si="26"/>
        <v>896</v>
      </c>
      <c r="Y899" s="4">
        <f t="shared" si="25"/>
        <v>0</v>
      </c>
    </row>
    <row r="900" spans="24:25" x14ac:dyDescent="0.35">
      <c r="X900" s="1">
        <f t="shared" si="26"/>
        <v>897</v>
      </c>
      <c r="Y900" s="4">
        <f t="shared" si="25"/>
        <v>0</v>
      </c>
    </row>
    <row r="901" spans="24:25" x14ac:dyDescent="0.35">
      <c r="X901" s="1">
        <f t="shared" si="26"/>
        <v>898</v>
      </c>
      <c r="Y901" s="4">
        <f t="shared" ref="Y901:Y964" si="27">_xlfn.POISSON.DIST(X901,$B$4,0)</f>
        <v>0</v>
      </c>
    </row>
    <row r="902" spans="24:25" x14ac:dyDescent="0.35">
      <c r="X902" s="1">
        <f t="shared" si="26"/>
        <v>899</v>
      </c>
      <c r="Y902" s="4">
        <f t="shared" si="27"/>
        <v>0</v>
      </c>
    </row>
    <row r="903" spans="24:25" x14ac:dyDescent="0.35">
      <c r="X903" s="1">
        <f t="shared" si="26"/>
        <v>900</v>
      </c>
      <c r="Y903" s="4">
        <f t="shared" si="27"/>
        <v>0</v>
      </c>
    </row>
    <row r="904" spans="24:25" x14ac:dyDescent="0.35">
      <c r="X904" s="1">
        <f t="shared" si="26"/>
        <v>901</v>
      </c>
      <c r="Y904" s="4">
        <f t="shared" si="27"/>
        <v>0</v>
      </c>
    </row>
    <row r="905" spans="24:25" x14ac:dyDescent="0.35">
      <c r="X905" s="1">
        <f t="shared" si="26"/>
        <v>902</v>
      </c>
      <c r="Y905" s="4">
        <f t="shared" si="27"/>
        <v>0</v>
      </c>
    </row>
    <row r="906" spans="24:25" x14ac:dyDescent="0.35">
      <c r="X906" s="1">
        <f t="shared" si="26"/>
        <v>903</v>
      </c>
      <c r="Y906" s="4">
        <f t="shared" si="27"/>
        <v>0</v>
      </c>
    </row>
    <row r="907" spans="24:25" x14ac:dyDescent="0.35">
      <c r="X907" s="1">
        <f t="shared" si="26"/>
        <v>904</v>
      </c>
      <c r="Y907" s="4">
        <f t="shared" si="27"/>
        <v>0</v>
      </c>
    </row>
    <row r="908" spans="24:25" x14ac:dyDescent="0.35">
      <c r="X908" s="1">
        <f t="shared" si="26"/>
        <v>905</v>
      </c>
      <c r="Y908" s="4">
        <f t="shared" si="27"/>
        <v>0</v>
      </c>
    </row>
    <row r="909" spans="24:25" x14ac:dyDescent="0.35">
      <c r="X909" s="1">
        <f t="shared" si="26"/>
        <v>906</v>
      </c>
      <c r="Y909" s="4">
        <f t="shared" si="27"/>
        <v>0</v>
      </c>
    </row>
    <row r="910" spans="24:25" x14ac:dyDescent="0.35">
      <c r="X910" s="1">
        <f t="shared" si="26"/>
        <v>907</v>
      </c>
      <c r="Y910" s="4">
        <f t="shared" si="27"/>
        <v>0</v>
      </c>
    </row>
    <row r="911" spans="24:25" x14ac:dyDescent="0.35">
      <c r="X911" s="1">
        <f t="shared" si="26"/>
        <v>908</v>
      </c>
      <c r="Y911" s="4">
        <f t="shared" si="27"/>
        <v>0</v>
      </c>
    </row>
    <row r="912" spans="24:25" x14ac:dyDescent="0.35">
      <c r="X912" s="1">
        <f t="shared" si="26"/>
        <v>909</v>
      </c>
      <c r="Y912" s="4">
        <f t="shared" si="27"/>
        <v>0</v>
      </c>
    </row>
    <row r="913" spans="24:25" x14ac:dyDescent="0.35">
      <c r="X913" s="1">
        <f t="shared" si="26"/>
        <v>910</v>
      </c>
      <c r="Y913" s="4">
        <f t="shared" si="27"/>
        <v>0</v>
      </c>
    </row>
    <row r="914" spans="24:25" x14ac:dyDescent="0.35">
      <c r="X914" s="1">
        <f t="shared" si="26"/>
        <v>911</v>
      </c>
      <c r="Y914" s="4">
        <f t="shared" si="27"/>
        <v>0</v>
      </c>
    </row>
    <row r="915" spans="24:25" x14ac:dyDescent="0.35">
      <c r="X915" s="1">
        <f t="shared" si="26"/>
        <v>912</v>
      </c>
      <c r="Y915" s="4">
        <f t="shared" si="27"/>
        <v>0</v>
      </c>
    </row>
    <row r="916" spans="24:25" x14ac:dyDescent="0.35">
      <c r="X916" s="1">
        <f t="shared" si="26"/>
        <v>913</v>
      </c>
      <c r="Y916" s="4">
        <f t="shared" si="27"/>
        <v>0</v>
      </c>
    </row>
    <row r="917" spans="24:25" x14ac:dyDescent="0.35">
      <c r="X917" s="1">
        <f t="shared" si="26"/>
        <v>914</v>
      </c>
      <c r="Y917" s="4">
        <f t="shared" si="27"/>
        <v>0</v>
      </c>
    </row>
    <row r="918" spans="24:25" x14ac:dyDescent="0.35">
      <c r="X918" s="1">
        <f t="shared" si="26"/>
        <v>915</v>
      </c>
      <c r="Y918" s="4">
        <f t="shared" si="27"/>
        <v>0</v>
      </c>
    </row>
    <row r="919" spans="24:25" x14ac:dyDescent="0.35">
      <c r="X919" s="1">
        <f t="shared" si="26"/>
        <v>916</v>
      </c>
      <c r="Y919" s="4">
        <f t="shared" si="27"/>
        <v>0</v>
      </c>
    </row>
    <row r="920" spans="24:25" x14ac:dyDescent="0.35">
      <c r="X920" s="1">
        <f t="shared" si="26"/>
        <v>917</v>
      </c>
      <c r="Y920" s="4">
        <f t="shared" si="27"/>
        <v>0</v>
      </c>
    </row>
    <row r="921" spans="24:25" x14ac:dyDescent="0.35">
      <c r="X921" s="1">
        <f t="shared" si="26"/>
        <v>918</v>
      </c>
      <c r="Y921" s="4">
        <f t="shared" si="27"/>
        <v>0</v>
      </c>
    </row>
    <row r="922" spans="24:25" x14ac:dyDescent="0.35">
      <c r="X922" s="1">
        <f t="shared" si="26"/>
        <v>919</v>
      </c>
      <c r="Y922" s="4">
        <f t="shared" si="27"/>
        <v>0</v>
      </c>
    </row>
    <row r="923" spans="24:25" x14ac:dyDescent="0.35">
      <c r="X923" s="1">
        <f t="shared" si="26"/>
        <v>920</v>
      </c>
      <c r="Y923" s="4">
        <f t="shared" si="27"/>
        <v>0</v>
      </c>
    </row>
    <row r="924" spans="24:25" x14ac:dyDescent="0.35">
      <c r="X924" s="1">
        <f t="shared" si="26"/>
        <v>921</v>
      </c>
      <c r="Y924" s="4">
        <f t="shared" si="27"/>
        <v>0</v>
      </c>
    </row>
    <row r="925" spans="24:25" x14ac:dyDescent="0.35">
      <c r="X925" s="1">
        <f t="shared" si="26"/>
        <v>922</v>
      </c>
      <c r="Y925" s="4">
        <f t="shared" si="27"/>
        <v>0</v>
      </c>
    </row>
    <row r="926" spans="24:25" x14ac:dyDescent="0.35">
      <c r="X926" s="1">
        <f t="shared" si="26"/>
        <v>923</v>
      </c>
      <c r="Y926" s="4">
        <f t="shared" si="27"/>
        <v>0</v>
      </c>
    </row>
    <row r="927" spans="24:25" x14ac:dyDescent="0.35">
      <c r="X927" s="1">
        <f t="shared" si="26"/>
        <v>924</v>
      </c>
      <c r="Y927" s="4">
        <f t="shared" si="27"/>
        <v>0</v>
      </c>
    </row>
    <row r="928" spans="24:25" x14ac:dyDescent="0.35">
      <c r="X928" s="1">
        <f t="shared" si="26"/>
        <v>925</v>
      </c>
      <c r="Y928" s="4">
        <f t="shared" si="27"/>
        <v>0</v>
      </c>
    </row>
    <row r="929" spans="24:25" x14ac:dyDescent="0.35">
      <c r="X929" s="1">
        <f t="shared" si="26"/>
        <v>926</v>
      </c>
      <c r="Y929" s="4">
        <f t="shared" si="27"/>
        <v>0</v>
      </c>
    </row>
    <row r="930" spans="24:25" x14ac:dyDescent="0.35">
      <c r="X930" s="1">
        <f t="shared" si="26"/>
        <v>927</v>
      </c>
      <c r="Y930" s="4">
        <f t="shared" si="27"/>
        <v>0</v>
      </c>
    </row>
    <row r="931" spans="24:25" x14ac:dyDescent="0.35">
      <c r="X931" s="1">
        <f t="shared" si="26"/>
        <v>928</v>
      </c>
      <c r="Y931" s="4">
        <f t="shared" si="27"/>
        <v>0</v>
      </c>
    </row>
    <row r="932" spans="24:25" x14ac:dyDescent="0.35">
      <c r="X932" s="1">
        <f t="shared" si="26"/>
        <v>929</v>
      </c>
      <c r="Y932" s="4">
        <f t="shared" si="27"/>
        <v>0</v>
      </c>
    </row>
    <row r="933" spans="24:25" x14ac:dyDescent="0.35">
      <c r="X933" s="1">
        <f t="shared" si="26"/>
        <v>930</v>
      </c>
      <c r="Y933" s="4">
        <f t="shared" si="27"/>
        <v>0</v>
      </c>
    </row>
    <row r="934" spans="24:25" x14ac:dyDescent="0.35">
      <c r="X934" s="1">
        <f t="shared" si="26"/>
        <v>931</v>
      </c>
      <c r="Y934" s="4">
        <f t="shared" si="27"/>
        <v>0</v>
      </c>
    </row>
    <row r="935" spans="24:25" x14ac:dyDescent="0.35">
      <c r="X935" s="1">
        <f t="shared" si="26"/>
        <v>932</v>
      </c>
      <c r="Y935" s="4">
        <f t="shared" si="27"/>
        <v>0</v>
      </c>
    </row>
    <row r="936" spans="24:25" x14ac:dyDescent="0.35">
      <c r="X936" s="1">
        <f t="shared" si="26"/>
        <v>933</v>
      </c>
      <c r="Y936" s="4">
        <f t="shared" si="27"/>
        <v>0</v>
      </c>
    </row>
    <row r="937" spans="24:25" x14ac:dyDescent="0.35">
      <c r="X937" s="1">
        <f t="shared" ref="X937:X1000" si="28">X936+1</f>
        <v>934</v>
      </c>
      <c r="Y937" s="4">
        <f t="shared" si="27"/>
        <v>0</v>
      </c>
    </row>
    <row r="938" spans="24:25" x14ac:dyDescent="0.35">
      <c r="X938" s="1">
        <f t="shared" si="28"/>
        <v>935</v>
      </c>
      <c r="Y938" s="4">
        <f t="shared" si="27"/>
        <v>0</v>
      </c>
    </row>
    <row r="939" spans="24:25" x14ac:dyDescent="0.35">
      <c r="X939" s="1">
        <f t="shared" si="28"/>
        <v>936</v>
      </c>
      <c r="Y939" s="4">
        <f t="shared" si="27"/>
        <v>0</v>
      </c>
    </row>
    <row r="940" spans="24:25" x14ac:dyDescent="0.35">
      <c r="X940" s="1">
        <f t="shared" si="28"/>
        <v>937</v>
      </c>
      <c r="Y940" s="4">
        <f t="shared" si="27"/>
        <v>0</v>
      </c>
    </row>
    <row r="941" spans="24:25" x14ac:dyDescent="0.35">
      <c r="X941" s="1">
        <f t="shared" si="28"/>
        <v>938</v>
      </c>
      <c r="Y941" s="4">
        <f t="shared" si="27"/>
        <v>0</v>
      </c>
    </row>
    <row r="942" spans="24:25" x14ac:dyDescent="0.35">
      <c r="X942" s="1">
        <f t="shared" si="28"/>
        <v>939</v>
      </c>
      <c r="Y942" s="4">
        <f t="shared" si="27"/>
        <v>0</v>
      </c>
    </row>
    <row r="943" spans="24:25" x14ac:dyDescent="0.35">
      <c r="X943" s="1">
        <f t="shared" si="28"/>
        <v>940</v>
      </c>
      <c r="Y943" s="4">
        <f t="shared" si="27"/>
        <v>0</v>
      </c>
    </row>
    <row r="944" spans="24:25" x14ac:dyDescent="0.35">
      <c r="X944" s="1">
        <f t="shared" si="28"/>
        <v>941</v>
      </c>
      <c r="Y944" s="4">
        <f t="shared" si="27"/>
        <v>0</v>
      </c>
    </row>
    <row r="945" spans="24:25" x14ac:dyDescent="0.35">
      <c r="X945" s="1">
        <f t="shared" si="28"/>
        <v>942</v>
      </c>
      <c r="Y945" s="4">
        <f t="shared" si="27"/>
        <v>0</v>
      </c>
    </row>
    <row r="946" spans="24:25" x14ac:dyDescent="0.35">
      <c r="X946" s="1">
        <f t="shared" si="28"/>
        <v>943</v>
      </c>
      <c r="Y946" s="4">
        <f t="shared" si="27"/>
        <v>0</v>
      </c>
    </row>
    <row r="947" spans="24:25" x14ac:dyDescent="0.35">
      <c r="X947" s="1">
        <f t="shared" si="28"/>
        <v>944</v>
      </c>
      <c r="Y947" s="4">
        <f t="shared" si="27"/>
        <v>0</v>
      </c>
    </row>
    <row r="948" spans="24:25" x14ac:dyDescent="0.35">
      <c r="X948" s="1">
        <f t="shared" si="28"/>
        <v>945</v>
      </c>
      <c r="Y948" s="4">
        <f t="shared" si="27"/>
        <v>0</v>
      </c>
    </row>
    <row r="949" spans="24:25" x14ac:dyDescent="0.35">
      <c r="X949" s="1">
        <f t="shared" si="28"/>
        <v>946</v>
      </c>
      <c r="Y949" s="4">
        <f t="shared" si="27"/>
        <v>0</v>
      </c>
    </row>
    <row r="950" spans="24:25" x14ac:dyDescent="0.35">
      <c r="X950" s="1">
        <f t="shared" si="28"/>
        <v>947</v>
      </c>
      <c r="Y950" s="4">
        <f t="shared" si="27"/>
        <v>0</v>
      </c>
    </row>
    <row r="951" spans="24:25" x14ac:dyDescent="0.35">
      <c r="X951" s="1">
        <f t="shared" si="28"/>
        <v>948</v>
      </c>
      <c r="Y951" s="4">
        <f t="shared" si="27"/>
        <v>0</v>
      </c>
    </row>
    <row r="952" spans="24:25" x14ac:dyDescent="0.35">
      <c r="X952" s="1">
        <f t="shared" si="28"/>
        <v>949</v>
      </c>
      <c r="Y952" s="4">
        <f t="shared" si="27"/>
        <v>0</v>
      </c>
    </row>
    <row r="953" spans="24:25" x14ac:dyDescent="0.35">
      <c r="X953" s="1">
        <f t="shared" si="28"/>
        <v>950</v>
      </c>
      <c r="Y953" s="4">
        <f t="shared" si="27"/>
        <v>0</v>
      </c>
    </row>
    <row r="954" spans="24:25" x14ac:dyDescent="0.35">
      <c r="X954" s="1">
        <f t="shared" si="28"/>
        <v>951</v>
      </c>
      <c r="Y954" s="4">
        <f t="shared" si="27"/>
        <v>0</v>
      </c>
    </row>
    <row r="955" spans="24:25" x14ac:dyDescent="0.35">
      <c r="X955" s="1">
        <f t="shared" si="28"/>
        <v>952</v>
      </c>
      <c r="Y955" s="4">
        <f t="shared" si="27"/>
        <v>0</v>
      </c>
    </row>
    <row r="956" spans="24:25" x14ac:dyDescent="0.35">
      <c r="X956" s="1">
        <f t="shared" si="28"/>
        <v>953</v>
      </c>
      <c r="Y956" s="4">
        <f t="shared" si="27"/>
        <v>0</v>
      </c>
    </row>
    <row r="957" spans="24:25" x14ac:dyDescent="0.35">
      <c r="X957" s="1">
        <f t="shared" si="28"/>
        <v>954</v>
      </c>
      <c r="Y957" s="4">
        <f t="shared" si="27"/>
        <v>0</v>
      </c>
    </row>
    <row r="958" spans="24:25" x14ac:dyDescent="0.35">
      <c r="X958" s="1">
        <f t="shared" si="28"/>
        <v>955</v>
      </c>
      <c r="Y958" s="4">
        <f t="shared" si="27"/>
        <v>0</v>
      </c>
    </row>
    <row r="959" spans="24:25" x14ac:dyDescent="0.35">
      <c r="X959" s="1">
        <f t="shared" si="28"/>
        <v>956</v>
      </c>
      <c r="Y959" s="4">
        <f t="shared" si="27"/>
        <v>0</v>
      </c>
    </row>
    <row r="960" spans="24:25" x14ac:dyDescent="0.35">
      <c r="X960" s="1">
        <f t="shared" si="28"/>
        <v>957</v>
      </c>
      <c r="Y960" s="4">
        <f t="shared" si="27"/>
        <v>0</v>
      </c>
    </row>
    <row r="961" spans="24:25" x14ac:dyDescent="0.35">
      <c r="X961" s="1">
        <f t="shared" si="28"/>
        <v>958</v>
      </c>
      <c r="Y961" s="4">
        <f t="shared" si="27"/>
        <v>0</v>
      </c>
    </row>
    <row r="962" spans="24:25" x14ac:dyDescent="0.35">
      <c r="X962" s="1">
        <f t="shared" si="28"/>
        <v>959</v>
      </c>
      <c r="Y962" s="4">
        <f t="shared" si="27"/>
        <v>0</v>
      </c>
    </row>
    <row r="963" spans="24:25" x14ac:dyDescent="0.35">
      <c r="X963" s="1">
        <f t="shared" si="28"/>
        <v>960</v>
      </c>
      <c r="Y963" s="4">
        <f t="shared" si="27"/>
        <v>0</v>
      </c>
    </row>
    <row r="964" spans="24:25" x14ac:dyDescent="0.35">
      <c r="X964" s="1">
        <f t="shared" si="28"/>
        <v>961</v>
      </c>
      <c r="Y964" s="4">
        <f t="shared" si="27"/>
        <v>0</v>
      </c>
    </row>
    <row r="965" spans="24:25" x14ac:dyDescent="0.35">
      <c r="X965" s="1">
        <f t="shared" si="28"/>
        <v>962</v>
      </c>
      <c r="Y965" s="4">
        <f t="shared" ref="Y965:Y1028" si="29">_xlfn.POISSON.DIST(X965,$B$4,0)</f>
        <v>0</v>
      </c>
    </row>
    <row r="966" spans="24:25" x14ac:dyDescent="0.35">
      <c r="X966" s="1">
        <f t="shared" si="28"/>
        <v>963</v>
      </c>
      <c r="Y966" s="4">
        <f t="shared" si="29"/>
        <v>0</v>
      </c>
    </row>
    <row r="967" spans="24:25" x14ac:dyDescent="0.35">
      <c r="X967" s="1">
        <f t="shared" si="28"/>
        <v>964</v>
      </c>
      <c r="Y967" s="4">
        <f t="shared" si="29"/>
        <v>0</v>
      </c>
    </row>
    <row r="968" spans="24:25" x14ac:dyDescent="0.35">
      <c r="X968" s="1">
        <f t="shared" si="28"/>
        <v>965</v>
      </c>
      <c r="Y968" s="4">
        <f t="shared" si="29"/>
        <v>0</v>
      </c>
    </row>
    <row r="969" spans="24:25" x14ac:dyDescent="0.35">
      <c r="X969" s="1">
        <f t="shared" si="28"/>
        <v>966</v>
      </c>
      <c r="Y969" s="4">
        <f t="shared" si="29"/>
        <v>0</v>
      </c>
    </row>
    <row r="970" spans="24:25" x14ac:dyDescent="0.35">
      <c r="X970" s="1">
        <f t="shared" si="28"/>
        <v>967</v>
      </c>
      <c r="Y970" s="4">
        <f t="shared" si="29"/>
        <v>0</v>
      </c>
    </row>
    <row r="971" spans="24:25" x14ac:dyDescent="0.35">
      <c r="X971" s="1">
        <f t="shared" si="28"/>
        <v>968</v>
      </c>
      <c r="Y971" s="4">
        <f t="shared" si="29"/>
        <v>0</v>
      </c>
    </row>
    <row r="972" spans="24:25" x14ac:dyDescent="0.35">
      <c r="X972" s="1">
        <f t="shared" si="28"/>
        <v>969</v>
      </c>
      <c r="Y972" s="4">
        <f t="shared" si="29"/>
        <v>0</v>
      </c>
    </row>
    <row r="973" spans="24:25" x14ac:dyDescent="0.35">
      <c r="X973" s="1">
        <f t="shared" si="28"/>
        <v>970</v>
      </c>
      <c r="Y973" s="4">
        <f t="shared" si="29"/>
        <v>0</v>
      </c>
    </row>
    <row r="974" spans="24:25" x14ac:dyDescent="0.35">
      <c r="X974" s="1">
        <f t="shared" si="28"/>
        <v>971</v>
      </c>
      <c r="Y974" s="4">
        <f t="shared" si="29"/>
        <v>0</v>
      </c>
    </row>
    <row r="975" spans="24:25" x14ac:dyDescent="0.35">
      <c r="X975" s="1">
        <f t="shared" si="28"/>
        <v>972</v>
      </c>
      <c r="Y975" s="4">
        <f t="shared" si="29"/>
        <v>0</v>
      </c>
    </row>
    <row r="976" spans="24:25" x14ac:dyDescent="0.35">
      <c r="X976" s="1">
        <f t="shared" si="28"/>
        <v>973</v>
      </c>
      <c r="Y976" s="4">
        <f t="shared" si="29"/>
        <v>0</v>
      </c>
    </row>
    <row r="977" spans="24:25" x14ac:dyDescent="0.35">
      <c r="X977" s="1">
        <f t="shared" si="28"/>
        <v>974</v>
      </c>
      <c r="Y977" s="4">
        <f t="shared" si="29"/>
        <v>0</v>
      </c>
    </row>
    <row r="978" spans="24:25" x14ac:dyDescent="0.35">
      <c r="X978" s="1">
        <f t="shared" si="28"/>
        <v>975</v>
      </c>
      <c r="Y978" s="4">
        <f t="shared" si="29"/>
        <v>0</v>
      </c>
    </row>
    <row r="979" spans="24:25" x14ac:dyDescent="0.35">
      <c r="X979" s="1">
        <f t="shared" si="28"/>
        <v>976</v>
      </c>
      <c r="Y979" s="4">
        <f t="shared" si="29"/>
        <v>0</v>
      </c>
    </row>
    <row r="980" spans="24:25" x14ac:dyDescent="0.35">
      <c r="X980" s="1">
        <f t="shared" si="28"/>
        <v>977</v>
      </c>
      <c r="Y980" s="4">
        <f t="shared" si="29"/>
        <v>0</v>
      </c>
    </row>
    <row r="981" spans="24:25" x14ac:dyDescent="0.35">
      <c r="X981" s="1">
        <f t="shared" si="28"/>
        <v>978</v>
      </c>
      <c r="Y981" s="4">
        <f t="shared" si="29"/>
        <v>0</v>
      </c>
    </row>
    <row r="982" spans="24:25" x14ac:dyDescent="0.35">
      <c r="X982" s="1">
        <f t="shared" si="28"/>
        <v>979</v>
      </c>
      <c r="Y982" s="4">
        <f t="shared" si="29"/>
        <v>0</v>
      </c>
    </row>
    <row r="983" spans="24:25" x14ac:dyDescent="0.35">
      <c r="X983" s="1">
        <f t="shared" si="28"/>
        <v>980</v>
      </c>
      <c r="Y983" s="4">
        <f t="shared" si="29"/>
        <v>0</v>
      </c>
    </row>
    <row r="984" spans="24:25" x14ac:dyDescent="0.35">
      <c r="X984" s="1">
        <f t="shared" si="28"/>
        <v>981</v>
      </c>
      <c r="Y984" s="4">
        <f t="shared" si="29"/>
        <v>0</v>
      </c>
    </row>
    <row r="985" spans="24:25" x14ac:dyDescent="0.35">
      <c r="X985" s="1">
        <f t="shared" si="28"/>
        <v>982</v>
      </c>
      <c r="Y985" s="4">
        <f t="shared" si="29"/>
        <v>0</v>
      </c>
    </row>
    <row r="986" spans="24:25" x14ac:dyDescent="0.35">
      <c r="X986" s="1">
        <f t="shared" si="28"/>
        <v>983</v>
      </c>
      <c r="Y986" s="4">
        <f t="shared" si="29"/>
        <v>0</v>
      </c>
    </row>
    <row r="987" spans="24:25" x14ac:dyDescent="0.35">
      <c r="X987" s="1">
        <f t="shared" si="28"/>
        <v>984</v>
      </c>
      <c r="Y987" s="4">
        <f t="shared" si="29"/>
        <v>0</v>
      </c>
    </row>
    <row r="988" spans="24:25" x14ac:dyDescent="0.35">
      <c r="X988" s="1">
        <f t="shared" si="28"/>
        <v>985</v>
      </c>
      <c r="Y988" s="4">
        <f t="shared" si="29"/>
        <v>0</v>
      </c>
    </row>
    <row r="989" spans="24:25" x14ac:dyDescent="0.35">
      <c r="X989" s="1">
        <f t="shared" si="28"/>
        <v>986</v>
      </c>
      <c r="Y989" s="4">
        <f t="shared" si="29"/>
        <v>0</v>
      </c>
    </row>
    <row r="990" spans="24:25" x14ac:dyDescent="0.35">
      <c r="X990" s="1">
        <f t="shared" si="28"/>
        <v>987</v>
      </c>
      <c r="Y990" s="4">
        <f t="shared" si="29"/>
        <v>0</v>
      </c>
    </row>
    <row r="991" spans="24:25" x14ac:dyDescent="0.35">
      <c r="X991" s="1">
        <f t="shared" si="28"/>
        <v>988</v>
      </c>
      <c r="Y991" s="4">
        <f t="shared" si="29"/>
        <v>0</v>
      </c>
    </row>
    <row r="992" spans="24:25" x14ac:dyDescent="0.35">
      <c r="X992" s="1">
        <f t="shared" si="28"/>
        <v>989</v>
      </c>
      <c r="Y992" s="4">
        <f t="shared" si="29"/>
        <v>0</v>
      </c>
    </row>
    <row r="993" spans="24:25" x14ac:dyDescent="0.35">
      <c r="X993" s="1">
        <f t="shared" si="28"/>
        <v>990</v>
      </c>
      <c r="Y993" s="4">
        <f t="shared" si="29"/>
        <v>0</v>
      </c>
    </row>
    <row r="994" spans="24:25" x14ac:dyDescent="0.35">
      <c r="X994" s="1">
        <f t="shared" si="28"/>
        <v>991</v>
      </c>
      <c r="Y994" s="4">
        <f t="shared" si="29"/>
        <v>0</v>
      </c>
    </row>
    <row r="995" spans="24:25" x14ac:dyDescent="0.35">
      <c r="X995" s="1">
        <f t="shared" si="28"/>
        <v>992</v>
      </c>
      <c r="Y995" s="4">
        <f t="shared" si="29"/>
        <v>0</v>
      </c>
    </row>
    <row r="996" spans="24:25" x14ac:dyDescent="0.35">
      <c r="X996" s="1">
        <f t="shared" si="28"/>
        <v>993</v>
      </c>
      <c r="Y996" s="4">
        <f t="shared" si="29"/>
        <v>0</v>
      </c>
    </row>
    <row r="997" spans="24:25" x14ac:dyDescent="0.35">
      <c r="X997" s="1">
        <f t="shared" si="28"/>
        <v>994</v>
      </c>
      <c r="Y997" s="4">
        <f t="shared" si="29"/>
        <v>0</v>
      </c>
    </row>
    <row r="998" spans="24:25" x14ac:dyDescent="0.35">
      <c r="X998" s="1">
        <f t="shared" si="28"/>
        <v>995</v>
      </c>
      <c r="Y998" s="4">
        <f t="shared" si="29"/>
        <v>0</v>
      </c>
    </row>
    <row r="999" spans="24:25" x14ac:dyDescent="0.35">
      <c r="X999" s="1">
        <f t="shared" si="28"/>
        <v>996</v>
      </c>
      <c r="Y999" s="4">
        <f t="shared" si="29"/>
        <v>0</v>
      </c>
    </row>
    <row r="1000" spans="24:25" x14ac:dyDescent="0.35">
      <c r="X1000" s="1">
        <f t="shared" si="28"/>
        <v>997</v>
      </c>
      <c r="Y1000" s="4">
        <f t="shared" si="29"/>
        <v>0</v>
      </c>
    </row>
    <row r="1001" spans="24:25" x14ac:dyDescent="0.35">
      <c r="X1001" s="1">
        <f t="shared" ref="X1001:X1064" si="30">X1000+1</f>
        <v>998</v>
      </c>
      <c r="Y1001" s="4">
        <f t="shared" si="29"/>
        <v>0</v>
      </c>
    </row>
    <row r="1002" spans="24:25" x14ac:dyDescent="0.35">
      <c r="X1002" s="1">
        <f t="shared" si="30"/>
        <v>999</v>
      </c>
      <c r="Y1002" s="4">
        <f t="shared" si="29"/>
        <v>0</v>
      </c>
    </row>
    <row r="1003" spans="24:25" x14ac:dyDescent="0.35">
      <c r="X1003" s="1">
        <f t="shared" si="30"/>
        <v>1000</v>
      </c>
      <c r="Y1003" s="4">
        <f t="shared" si="29"/>
        <v>0</v>
      </c>
    </row>
    <row r="1004" spans="24:25" x14ac:dyDescent="0.35">
      <c r="X1004" s="1">
        <f t="shared" si="30"/>
        <v>1001</v>
      </c>
      <c r="Y1004" s="4">
        <f t="shared" si="29"/>
        <v>0</v>
      </c>
    </row>
    <row r="1005" spans="24:25" x14ac:dyDescent="0.35">
      <c r="X1005" s="1">
        <f t="shared" si="30"/>
        <v>1002</v>
      </c>
      <c r="Y1005" s="4">
        <f t="shared" si="29"/>
        <v>0</v>
      </c>
    </row>
    <row r="1006" spans="24:25" x14ac:dyDescent="0.35">
      <c r="X1006" s="1">
        <f t="shared" si="30"/>
        <v>1003</v>
      </c>
      <c r="Y1006" s="4">
        <f t="shared" si="29"/>
        <v>0</v>
      </c>
    </row>
    <row r="1007" spans="24:25" x14ac:dyDescent="0.35">
      <c r="X1007" s="1">
        <f t="shared" si="30"/>
        <v>1004</v>
      </c>
      <c r="Y1007" s="4">
        <f t="shared" si="29"/>
        <v>0</v>
      </c>
    </row>
    <row r="1008" spans="24:25" x14ac:dyDescent="0.35">
      <c r="X1008" s="1">
        <f t="shared" si="30"/>
        <v>1005</v>
      </c>
      <c r="Y1008" s="4">
        <f t="shared" si="29"/>
        <v>0</v>
      </c>
    </row>
    <row r="1009" spans="24:25" x14ac:dyDescent="0.35">
      <c r="X1009" s="1">
        <f t="shared" si="30"/>
        <v>1006</v>
      </c>
      <c r="Y1009" s="4">
        <f t="shared" si="29"/>
        <v>0</v>
      </c>
    </row>
    <row r="1010" spans="24:25" x14ac:dyDescent="0.35">
      <c r="X1010" s="1">
        <f t="shared" si="30"/>
        <v>1007</v>
      </c>
      <c r="Y1010" s="4">
        <f t="shared" si="29"/>
        <v>0</v>
      </c>
    </row>
    <row r="1011" spans="24:25" x14ac:dyDescent="0.35">
      <c r="X1011" s="1">
        <f t="shared" si="30"/>
        <v>1008</v>
      </c>
      <c r="Y1011" s="4">
        <f t="shared" si="29"/>
        <v>0</v>
      </c>
    </row>
    <row r="1012" spans="24:25" x14ac:dyDescent="0.35">
      <c r="X1012" s="1">
        <f t="shared" si="30"/>
        <v>1009</v>
      </c>
      <c r="Y1012" s="4">
        <f t="shared" si="29"/>
        <v>0</v>
      </c>
    </row>
    <row r="1013" spans="24:25" x14ac:dyDescent="0.35">
      <c r="X1013" s="1">
        <f t="shared" si="30"/>
        <v>1010</v>
      </c>
      <c r="Y1013" s="4">
        <f t="shared" si="29"/>
        <v>0</v>
      </c>
    </row>
    <row r="1014" spans="24:25" x14ac:dyDescent="0.35">
      <c r="X1014" s="1">
        <f t="shared" si="30"/>
        <v>1011</v>
      </c>
      <c r="Y1014" s="4">
        <f t="shared" si="29"/>
        <v>0</v>
      </c>
    </row>
    <row r="1015" spans="24:25" x14ac:dyDescent="0.35">
      <c r="X1015" s="1">
        <f t="shared" si="30"/>
        <v>1012</v>
      </c>
      <c r="Y1015" s="4">
        <f t="shared" si="29"/>
        <v>0</v>
      </c>
    </row>
    <row r="1016" spans="24:25" x14ac:dyDescent="0.35">
      <c r="X1016" s="1">
        <f t="shared" si="30"/>
        <v>1013</v>
      </c>
      <c r="Y1016" s="4">
        <f t="shared" si="29"/>
        <v>0</v>
      </c>
    </row>
    <row r="1017" spans="24:25" x14ac:dyDescent="0.35">
      <c r="X1017" s="1">
        <f t="shared" si="30"/>
        <v>1014</v>
      </c>
      <c r="Y1017" s="4">
        <f t="shared" si="29"/>
        <v>0</v>
      </c>
    </row>
    <row r="1018" spans="24:25" x14ac:dyDescent="0.35">
      <c r="X1018" s="1">
        <f t="shared" si="30"/>
        <v>1015</v>
      </c>
      <c r="Y1018" s="4">
        <f t="shared" si="29"/>
        <v>0</v>
      </c>
    </row>
    <row r="1019" spans="24:25" x14ac:dyDescent="0.35">
      <c r="X1019" s="1">
        <f t="shared" si="30"/>
        <v>1016</v>
      </c>
      <c r="Y1019" s="4">
        <f t="shared" si="29"/>
        <v>0</v>
      </c>
    </row>
    <row r="1020" spans="24:25" x14ac:dyDescent="0.35">
      <c r="X1020" s="1">
        <f t="shared" si="30"/>
        <v>1017</v>
      </c>
      <c r="Y1020" s="4">
        <f t="shared" si="29"/>
        <v>0</v>
      </c>
    </row>
    <row r="1021" spans="24:25" x14ac:dyDescent="0.35">
      <c r="X1021" s="1">
        <f t="shared" si="30"/>
        <v>1018</v>
      </c>
      <c r="Y1021" s="4">
        <f t="shared" si="29"/>
        <v>0</v>
      </c>
    </row>
    <row r="1022" spans="24:25" x14ac:dyDescent="0.35">
      <c r="X1022" s="1">
        <f t="shared" si="30"/>
        <v>1019</v>
      </c>
      <c r="Y1022" s="4">
        <f t="shared" si="29"/>
        <v>0</v>
      </c>
    </row>
    <row r="1023" spans="24:25" x14ac:dyDescent="0.35">
      <c r="X1023" s="1">
        <f t="shared" si="30"/>
        <v>1020</v>
      </c>
      <c r="Y1023" s="4">
        <f t="shared" si="29"/>
        <v>0</v>
      </c>
    </row>
    <row r="1024" spans="24:25" x14ac:dyDescent="0.35">
      <c r="X1024" s="1">
        <f t="shared" si="30"/>
        <v>1021</v>
      </c>
      <c r="Y1024" s="4">
        <f t="shared" si="29"/>
        <v>0</v>
      </c>
    </row>
    <row r="1025" spans="24:25" x14ac:dyDescent="0.35">
      <c r="X1025" s="1">
        <f t="shared" si="30"/>
        <v>1022</v>
      </c>
      <c r="Y1025" s="4">
        <f t="shared" si="29"/>
        <v>0</v>
      </c>
    </row>
    <row r="1026" spans="24:25" x14ac:dyDescent="0.35">
      <c r="X1026" s="1">
        <f t="shared" si="30"/>
        <v>1023</v>
      </c>
      <c r="Y1026" s="4">
        <f t="shared" si="29"/>
        <v>0</v>
      </c>
    </row>
    <row r="1027" spans="24:25" x14ac:dyDescent="0.35">
      <c r="X1027" s="1">
        <f t="shared" si="30"/>
        <v>1024</v>
      </c>
      <c r="Y1027" s="4">
        <f t="shared" si="29"/>
        <v>0</v>
      </c>
    </row>
    <row r="1028" spans="24:25" x14ac:dyDescent="0.35">
      <c r="X1028" s="1">
        <f t="shared" si="30"/>
        <v>1025</v>
      </c>
      <c r="Y1028" s="4">
        <f t="shared" si="29"/>
        <v>0</v>
      </c>
    </row>
    <row r="1029" spans="24:25" x14ac:dyDescent="0.35">
      <c r="X1029" s="1">
        <f t="shared" si="30"/>
        <v>1026</v>
      </c>
      <c r="Y1029" s="4">
        <f t="shared" ref="Y1029:Y1092" si="31">_xlfn.POISSON.DIST(X1029,$B$4,0)</f>
        <v>0</v>
      </c>
    </row>
    <row r="1030" spans="24:25" x14ac:dyDescent="0.35">
      <c r="X1030" s="1">
        <f t="shared" si="30"/>
        <v>1027</v>
      </c>
      <c r="Y1030" s="4">
        <f t="shared" si="31"/>
        <v>0</v>
      </c>
    </row>
    <row r="1031" spans="24:25" x14ac:dyDescent="0.35">
      <c r="X1031" s="1">
        <f t="shared" si="30"/>
        <v>1028</v>
      </c>
      <c r="Y1031" s="4">
        <f t="shared" si="31"/>
        <v>0</v>
      </c>
    </row>
    <row r="1032" spans="24:25" x14ac:dyDescent="0.35">
      <c r="X1032" s="1">
        <f t="shared" si="30"/>
        <v>1029</v>
      </c>
      <c r="Y1032" s="4">
        <f t="shared" si="31"/>
        <v>0</v>
      </c>
    </row>
    <row r="1033" spans="24:25" x14ac:dyDescent="0.35">
      <c r="X1033" s="1">
        <f t="shared" si="30"/>
        <v>1030</v>
      </c>
      <c r="Y1033" s="4">
        <f t="shared" si="31"/>
        <v>0</v>
      </c>
    </row>
    <row r="1034" spans="24:25" x14ac:dyDescent="0.35">
      <c r="X1034" s="1">
        <f t="shared" si="30"/>
        <v>1031</v>
      </c>
      <c r="Y1034" s="4">
        <f t="shared" si="31"/>
        <v>0</v>
      </c>
    </row>
    <row r="1035" spans="24:25" x14ac:dyDescent="0.35">
      <c r="X1035" s="1">
        <f t="shared" si="30"/>
        <v>1032</v>
      </c>
      <c r="Y1035" s="4">
        <f t="shared" si="31"/>
        <v>0</v>
      </c>
    </row>
    <row r="1036" spans="24:25" x14ac:dyDescent="0.35">
      <c r="X1036" s="1">
        <f t="shared" si="30"/>
        <v>1033</v>
      </c>
      <c r="Y1036" s="4">
        <f t="shared" si="31"/>
        <v>0</v>
      </c>
    </row>
    <row r="1037" spans="24:25" x14ac:dyDescent="0.35">
      <c r="X1037" s="1">
        <f t="shared" si="30"/>
        <v>1034</v>
      </c>
      <c r="Y1037" s="4">
        <f t="shared" si="31"/>
        <v>0</v>
      </c>
    </row>
    <row r="1038" spans="24:25" x14ac:dyDescent="0.35">
      <c r="X1038" s="1">
        <f t="shared" si="30"/>
        <v>1035</v>
      </c>
      <c r="Y1038" s="4">
        <f t="shared" si="31"/>
        <v>0</v>
      </c>
    </row>
    <row r="1039" spans="24:25" x14ac:dyDescent="0.35">
      <c r="X1039" s="1">
        <f t="shared" si="30"/>
        <v>1036</v>
      </c>
      <c r="Y1039" s="4">
        <f t="shared" si="31"/>
        <v>0</v>
      </c>
    </row>
    <row r="1040" spans="24:25" x14ac:dyDescent="0.35">
      <c r="X1040" s="1">
        <f t="shared" si="30"/>
        <v>1037</v>
      </c>
      <c r="Y1040" s="4">
        <f t="shared" si="31"/>
        <v>0</v>
      </c>
    </row>
    <row r="1041" spans="24:25" x14ac:dyDescent="0.35">
      <c r="X1041" s="1">
        <f t="shared" si="30"/>
        <v>1038</v>
      </c>
      <c r="Y1041" s="4">
        <f t="shared" si="31"/>
        <v>0</v>
      </c>
    </row>
    <row r="1042" spans="24:25" x14ac:dyDescent="0.35">
      <c r="X1042" s="1">
        <f t="shared" si="30"/>
        <v>1039</v>
      </c>
      <c r="Y1042" s="4">
        <f t="shared" si="31"/>
        <v>0</v>
      </c>
    </row>
    <row r="1043" spans="24:25" x14ac:dyDescent="0.35">
      <c r="X1043" s="1">
        <f t="shared" si="30"/>
        <v>1040</v>
      </c>
      <c r="Y1043" s="4">
        <f t="shared" si="31"/>
        <v>0</v>
      </c>
    </row>
    <row r="1044" spans="24:25" x14ac:dyDescent="0.35">
      <c r="X1044" s="1">
        <f t="shared" si="30"/>
        <v>1041</v>
      </c>
      <c r="Y1044" s="4">
        <f t="shared" si="31"/>
        <v>0</v>
      </c>
    </row>
    <row r="1045" spans="24:25" x14ac:dyDescent="0.35">
      <c r="X1045" s="1">
        <f t="shared" si="30"/>
        <v>1042</v>
      </c>
      <c r="Y1045" s="4">
        <f t="shared" si="31"/>
        <v>0</v>
      </c>
    </row>
    <row r="1046" spans="24:25" x14ac:dyDescent="0.35">
      <c r="X1046" s="1">
        <f t="shared" si="30"/>
        <v>1043</v>
      </c>
      <c r="Y1046" s="4">
        <f t="shared" si="31"/>
        <v>0</v>
      </c>
    </row>
    <row r="1047" spans="24:25" x14ac:dyDescent="0.35">
      <c r="X1047" s="1">
        <f t="shared" si="30"/>
        <v>1044</v>
      </c>
      <c r="Y1047" s="4">
        <f t="shared" si="31"/>
        <v>0</v>
      </c>
    </row>
    <row r="1048" spans="24:25" x14ac:dyDescent="0.35">
      <c r="X1048" s="1">
        <f t="shared" si="30"/>
        <v>1045</v>
      </c>
      <c r="Y1048" s="4">
        <f t="shared" si="31"/>
        <v>0</v>
      </c>
    </row>
    <row r="1049" spans="24:25" x14ac:dyDescent="0.35">
      <c r="X1049" s="1">
        <f t="shared" si="30"/>
        <v>1046</v>
      </c>
      <c r="Y1049" s="4">
        <f t="shared" si="31"/>
        <v>0</v>
      </c>
    </row>
    <row r="1050" spans="24:25" x14ac:dyDescent="0.35">
      <c r="X1050" s="1">
        <f t="shared" si="30"/>
        <v>1047</v>
      </c>
      <c r="Y1050" s="4">
        <f t="shared" si="31"/>
        <v>0</v>
      </c>
    </row>
    <row r="1051" spans="24:25" x14ac:dyDescent="0.35">
      <c r="X1051" s="1">
        <f t="shared" si="30"/>
        <v>1048</v>
      </c>
      <c r="Y1051" s="4">
        <f t="shared" si="31"/>
        <v>0</v>
      </c>
    </row>
    <row r="1052" spans="24:25" x14ac:dyDescent="0.35">
      <c r="X1052" s="1">
        <f t="shared" si="30"/>
        <v>1049</v>
      </c>
      <c r="Y1052" s="4">
        <f t="shared" si="31"/>
        <v>0</v>
      </c>
    </row>
    <row r="1053" spans="24:25" x14ac:dyDescent="0.35">
      <c r="X1053" s="1">
        <f t="shared" si="30"/>
        <v>1050</v>
      </c>
      <c r="Y1053" s="4">
        <f t="shared" si="31"/>
        <v>0</v>
      </c>
    </row>
    <row r="1054" spans="24:25" x14ac:dyDescent="0.35">
      <c r="X1054" s="1">
        <f t="shared" si="30"/>
        <v>1051</v>
      </c>
      <c r="Y1054" s="4">
        <f t="shared" si="31"/>
        <v>0</v>
      </c>
    </row>
    <row r="1055" spans="24:25" x14ac:dyDescent="0.35">
      <c r="X1055" s="1">
        <f t="shared" si="30"/>
        <v>1052</v>
      </c>
      <c r="Y1055" s="4">
        <f t="shared" si="31"/>
        <v>0</v>
      </c>
    </row>
    <row r="1056" spans="24:25" x14ac:dyDescent="0.35">
      <c r="X1056" s="1">
        <f t="shared" si="30"/>
        <v>1053</v>
      </c>
      <c r="Y1056" s="4">
        <f t="shared" si="31"/>
        <v>0</v>
      </c>
    </row>
    <row r="1057" spans="24:25" x14ac:dyDescent="0.35">
      <c r="X1057" s="1">
        <f t="shared" si="30"/>
        <v>1054</v>
      </c>
      <c r="Y1057" s="4">
        <f t="shared" si="31"/>
        <v>0</v>
      </c>
    </row>
    <row r="1058" spans="24:25" x14ac:dyDescent="0.35">
      <c r="X1058" s="1">
        <f t="shared" si="30"/>
        <v>1055</v>
      </c>
      <c r="Y1058" s="4">
        <f t="shared" si="31"/>
        <v>0</v>
      </c>
    </row>
    <row r="1059" spans="24:25" x14ac:dyDescent="0.35">
      <c r="X1059" s="1">
        <f t="shared" si="30"/>
        <v>1056</v>
      </c>
      <c r="Y1059" s="4">
        <f t="shared" si="31"/>
        <v>0</v>
      </c>
    </row>
    <row r="1060" spans="24:25" x14ac:dyDescent="0.35">
      <c r="X1060" s="1">
        <f t="shared" si="30"/>
        <v>1057</v>
      </c>
      <c r="Y1060" s="4">
        <f t="shared" si="31"/>
        <v>0</v>
      </c>
    </row>
    <row r="1061" spans="24:25" x14ac:dyDescent="0.35">
      <c r="X1061" s="1">
        <f t="shared" si="30"/>
        <v>1058</v>
      </c>
      <c r="Y1061" s="4">
        <f t="shared" si="31"/>
        <v>0</v>
      </c>
    </row>
    <row r="1062" spans="24:25" x14ac:dyDescent="0.35">
      <c r="X1062" s="1">
        <f t="shared" si="30"/>
        <v>1059</v>
      </c>
      <c r="Y1062" s="4">
        <f t="shared" si="31"/>
        <v>0</v>
      </c>
    </row>
    <row r="1063" spans="24:25" x14ac:dyDescent="0.35">
      <c r="X1063" s="1">
        <f t="shared" si="30"/>
        <v>1060</v>
      </c>
      <c r="Y1063" s="4">
        <f t="shared" si="31"/>
        <v>0</v>
      </c>
    </row>
    <row r="1064" spans="24:25" x14ac:dyDescent="0.35">
      <c r="X1064" s="1">
        <f t="shared" si="30"/>
        <v>1061</v>
      </c>
      <c r="Y1064" s="4">
        <f t="shared" si="31"/>
        <v>0</v>
      </c>
    </row>
    <row r="1065" spans="24:25" x14ac:dyDescent="0.35">
      <c r="X1065" s="1">
        <f t="shared" ref="X1065:X1112" si="32">X1064+1</f>
        <v>1062</v>
      </c>
      <c r="Y1065" s="4">
        <f t="shared" si="31"/>
        <v>0</v>
      </c>
    </row>
    <row r="1066" spans="24:25" x14ac:dyDescent="0.35">
      <c r="X1066" s="1">
        <f t="shared" si="32"/>
        <v>1063</v>
      </c>
      <c r="Y1066" s="4">
        <f t="shared" si="31"/>
        <v>0</v>
      </c>
    </row>
    <row r="1067" spans="24:25" x14ac:dyDescent="0.35">
      <c r="X1067" s="1">
        <f t="shared" si="32"/>
        <v>1064</v>
      </c>
      <c r="Y1067" s="4">
        <f t="shared" si="31"/>
        <v>0</v>
      </c>
    </row>
    <row r="1068" spans="24:25" x14ac:dyDescent="0.35">
      <c r="X1068" s="1">
        <f t="shared" si="32"/>
        <v>1065</v>
      </c>
      <c r="Y1068" s="4">
        <f t="shared" si="31"/>
        <v>0</v>
      </c>
    </row>
    <row r="1069" spans="24:25" x14ac:dyDescent="0.35">
      <c r="X1069" s="1">
        <f t="shared" si="32"/>
        <v>1066</v>
      </c>
      <c r="Y1069" s="4">
        <f t="shared" si="31"/>
        <v>0</v>
      </c>
    </row>
    <row r="1070" spans="24:25" x14ac:dyDescent="0.35">
      <c r="X1070" s="1">
        <f t="shared" si="32"/>
        <v>1067</v>
      </c>
      <c r="Y1070" s="4">
        <f t="shared" si="31"/>
        <v>0</v>
      </c>
    </row>
    <row r="1071" spans="24:25" x14ac:dyDescent="0.35">
      <c r="X1071" s="1">
        <f t="shared" si="32"/>
        <v>1068</v>
      </c>
      <c r="Y1071" s="4">
        <f t="shared" si="31"/>
        <v>0</v>
      </c>
    </row>
    <row r="1072" spans="24:25" x14ac:dyDescent="0.35">
      <c r="X1072" s="1">
        <f t="shared" si="32"/>
        <v>1069</v>
      </c>
      <c r="Y1072" s="4">
        <f t="shared" si="31"/>
        <v>0</v>
      </c>
    </row>
    <row r="1073" spans="24:25" x14ac:dyDescent="0.35">
      <c r="X1073" s="1">
        <f t="shared" si="32"/>
        <v>1070</v>
      </c>
      <c r="Y1073" s="4">
        <f t="shared" si="31"/>
        <v>0</v>
      </c>
    </row>
    <row r="1074" spans="24:25" x14ac:dyDescent="0.35">
      <c r="X1074" s="1">
        <f t="shared" si="32"/>
        <v>1071</v>
      </c>
      <c r="Y1074" s="4">
        <f t="shared" si="31"/>
        <v>0</v>
      </c>
    </row>
    <row r="1075" spans="24:25" x14ac:dyDescent="0.35">
      <c r="X1075" s="1">
        <f t="shared" si="32"/>
        <v>1072</v>
      </c>
      <c r="Y1075" s="4">
        <f t="shared" si="31"/>
        <v>0</v>
      </c>
    </row>
    <row r="1076" spans="24:25" x14ac:dyDescent="0.35">
      <c r="X1076" s="1">
        <f t="shared" si="32"/>
        <v>1073</v>
      </c>
      <c r="Y1076" s="4">
        <f t="shared" si="31"/>
        <v>0</v>
      </c>
    </row>
    <row r="1077" spans="24:25" x14ac:dyDescent="0.35">
      <c r="X1077" s="1">
        <f t="shared" si="32"/>
        <v>1074</v>
      </c>
      <c r="Y1077" s="4">
        <f t="shared" si="31"/>
        <v>0</v>
      </c>
    </row>
    <row r="1078" spans="24:25" x14ac:dyDescent="0.35">
      <c r="X1078" s="1">
        <f t="shared" si="32"/>
        <v>1075</v>
      </c>
      <c r="Y1078" s="4">
        <f t="shared" si="31"/>
        <v>0</v>
      </c>
    </row>
    <row r="1079" spans="24:25" x14ac:dyDescent="0.35">
      <c r="X1079" s="1">
        <f t="shared" si="32"/>
        <v>1076</v>
      </c>
      <c r="Y1079" s="4">
        <f t="shared" si="31"/>
        <v>0</v>
      </c>
    </row>
    <row r="1080" spans="24:25" x14ac:dyDescent="0.35">
      <c r="X1080" s="1">
        <f t="shared" si="32"/>
        <v>1077</v>
      </c>
      <c r="Y1080" s="4">
        <f t="shared" si="31"/>
        <v>0</v>
      </c>
    </row>
    <row r="1081" spans="24:25" x14ac:dyDescent="0.35">
      <c r="X1081" s="1">
        <f t="shared" si="32"/>
        <v>1078</v>
      </c>
      <c r="Y1081" s="4">
        <f t="shared" si="31"/>
        <v>0</v>
      </c>
    </row>
    <row r="1082" spans="24:25" x14ac:dyDescent="0.35">
      <c r="X1082" s="1">
        <f t="shared" si="32"/>
        <v>1079</v>
      </c>
      <c r="Y1082" s="4">
        <f t="shared" si="31"/>
        <v>0</v>
      </c>
    </row>
    <row r="1083" spans="24:25" x14ac:dyDescent="0.35">
      <c r="X1083" s="1">
        <f t="shared" si="32"/>
        <v>1080</v>
      </c>
      <c r="Y1083" s="4">
        <f t="shared" si="31"/>
        <v>0</v>
      </c>
    </row>
    <row r="1084" spans="24:25" x14ac:dyDescent="0.35">
      <c r="X1084" s="1">
        <f t="shared" si="32"/>
        <v>1081</v>
      </c>
      <c r="Y1084" s="4">
        <f t="shared" si="31"/>
        <v>0</v>
      </c>
    </row>
    <row r="1085" spans="24:25" x14ac:dyDescent="0.35">
      <c r="X1085" s="1">
        <f t="shared" si="32"/>
        <v>1082</v>
      </c>
      <c r="Y1085" s="4">
        <f t="shared" si="31"/>
        <v>0</v>
      </c>
    </row>
    <row r="1086" spans="24:25" x14ac:dyDescent="0.35">
      <c r="X1086" s="1">
        <f t="shared" si="32"/>
        <v>1083</v>
      </c>
      <c r="Y1086" s="4">
        <f t="shared" si="31"/>
        <v>0</v>
      </c>
    </row>
    <row r="1087" spans="24:25" x14ac:dyDescent="0.35">
      <c r="X1087" s="1">
        <f t="shared" si="32"/>
        <v>1084</v>
      </c>
      <c r="Y1087" s="4">
        <f t="shared" si="31"/>
        <v>0</v>
      </c>
    </row>
    <row r="1088" spans="24:25" x14ac:dyDescent="0.35">
      <c r="X1088" s="1">
        <f t="shared" si="32"/>
        <v>1085</v>
      </c>
      <c r="Y1088" s="4">
        <f t="shared" si="31"/>
        <v>0</v>
      </c>
    </row>
    <row r="1089" spans="24:25" x14ac:dyDescent="0.35">
      <c r="X1089" s="1">
        <f t="shared" si="32"/>
        <v>1086</v>
      </c>
      <c r="Y1089" s="4">
        <f t="shared" si="31"/>
        <v>0</v>
      </c>
    </row>
    <row r="1090" spans="24:25" x14ac:dyDescent="0.35">
      <c r="X1090" s="1">
        <f t="shared" si="32"/>
        <v>1087</v>
      </c>
      <c r="Y1090" s="4">
        <f t="shared" si="31"/>
        <v>0</v>
      </c>
    </row>
    <row r="1091" spans="24:25" x14ac:dyDescent="0.35">
      <c r="X1091" s="1">
        <f t="shared" si="32"/>
        <v>1088</v>
      </c>
      <c r="Y1091" s="4">
        <f t="shared" si="31"/>
        <v>0</v>
      </c>
    </row>
    <row r="1092" spans="24:25" x14ac:dyDescent="0.35">
      <c r="X1092" s="1">
        <f t="shared" si="32"/>
        <v>1089</v>
      </c>
      <c r="Y1092" s="4">
        <f t="shared" si="31"/>
        <v>0</v>
      </c>
    </row>
    <row r="1093" spans="24:25" x14ac:dyDescent="0.35">
      <c r="X1093" s="1">
        <f t="shared" si="32"/>
        <v>1090</v>
      </c>
      <c r="Y1093" s="4">
        <f t="shared" ref="Y1093:Y1112" si="33">_xlfn.POISSON.DIST(X1093,$B$4,0)</f>
        <v>0</v>
      </c>
    </row>
    <row r="1094" spans="24:25" x14ac:dyDescent="0.35">
      <c r="X1094" s="1">
        <f t="shared" si="32"/>
        <v>1091</v>
      </c>
      <c r="Y1094" s="4">
        <f t="shared" si="33"/>
        <v>0</v>
      </c>
    </row>
    <row r="1095" spans="24:25" x14ac:dyDescent="0.35">
      <c r="X1095" s="1">
        <f t="shared" si="32"/>
        <v>1092</v>
      </c>
      <c r="Y1095" s="4">
        <f t="shared" si="33"/>
        <v>0</v>
      </c>
    </row>
    <row r="1096" spans="24:25" x14ac:dyDescent="0.35">
      <c r="X1096" s="1">
        <f t="shared" si="32"/>
        <v>1093</v>
      </c>
      <c r="Y1096" s="4">
        <f t="shared" si="33"/>
        <v>0</v>
      </c>
    </row>
    <row r="1097" spans="24:25" x14ac:dyDescent="0.35">
      <c r="X1097" s="1">
        <f t="shared" si="32"/>
        <v>1094</v>
      </c>
      <c r="Y1097" s="4">
        <f t="shared" si="33"/>
        <v>0</v>
      </c>
    </row>
    <row r="1098" spans="24:25" x14ac:dyDescent="0.35">
      <c r="X1098" s="1">
        <f t="shared" si="32"/>
        <v>1095</v>
      </c>
      <c r="Y1098" s="4">
        <f t="shared" si="33"/>
        <v>0</v>
      </c>
    </row>
    <row r="1099" spans="24:25" x14ac:dyDescent="0.35">
      <c r="X1099" s="1">
        <f t="shared" si="32"/>
        <v>1096</v>
      </c>
      <c r="Y1099" s="4">
        <f t="shared" si="33"/>
        <v>0</v>
      </c>
    </row>
    <row r="1100" spans="24:25" x14ac:dyDescent="0.35">
      <c r="X1100" s="1">
        <f t="shared" si="32"/>
        <v>1097</v>
      </c>
      <c r="Y1100" s="4">
        <f t="shared" si="33"/>
        <v>0</v>
      </c>
    </row>
    <row r="1101" spans="24:25" x14ac:dyDescent="0.35">
      <c r="X1101" s="1">
        <f t="shared" si="32"/>
        <v>1098</v>
      </c>
      <c r="Y1101" s="4">
        <f t="shared" si="33"/>
        <v>0</v>
      </c>
    </row>
    <row r="1102" spans="24:25" x14ac:dyDescent="0.35">
      <c r="X1102" s="1">
        <f t="shared" si="32"/>
        <v>1099</v>
      </c>
      <c r="Y1102" s="4">
        <f t="shared" si="33"/>
        <v>0</v>
      </c>
    </row>
    <row r="1103" spans="24:25" x14ac:dyDescent="0.35">
      <c r="X1103" s="1">
        <f t="shared" si="32"/>
        <v>1100</v>
      </c>
      <c r="Y1103" s="4">
        <f t="shared" si="33"/>
        <v>0</v>
      </c>
    </row>
    <row r="1104" spans="24:25" x14ac:dyDescent="0.35">
      <c r="X1104" s="1">
        <f t="shared" si="32"/>
        <v>1101</v>
      </c>
      <c r="Y1104" s="4">
        <f t="shared" si="33"/>
        <v>0</v>
      </c>
    </row>
    <row r="1105" spans="24:25" x14ac:dyDescent="0.35">
      <c r="X1105" s="1">
        <f t="shared" si="32"/>
        <v>1102</v>
      </c>
      <c r="Y1105" s="4">
        <f t="shared" si="33"/>
        <v>0</v>
      </c>
    </row>
    <row r="1106" spans="24:25" x14ac:dyDescent="0.35">
      <c r="X1106" s="1">
        <f t="shared" si="32"/>
        <v>1103</v>
      </c>
      <c r="Y1106" s="4">
        <f t="shared" si="33"/>
        <v>0</v>
      </c>
    </row>
    <row r="1107" spans="24:25" x14ac:dyDescent="0.35">
      <c r="X1107" s="1">
        <f t="shared" si="32"/>
        <v>1104</v>
      </c>
      <c r="Y1107" s="4">
        <f t="shared" si="33"/>
        <v>0</v>
      </c>
    </row>
    <row r="1108" spans="24:25" x14ac:dyDescent="0.35">
      <c r="X1108" s="1">
        <f t="shared" si="32"/>
        <v>1105</v>
      </c>
      <c r="Y1108" s="4">
        <f t="shared" si="33"/>
        <v>0</v>
      </c>
    </row>
    <row r="1109" spans="24:25" x14ac:dyDescent="0.35">
      <c r="X1109" s="1">
        <f t="shared" si="32"/>
        <v>1106</v>
      </c>
      <c r="Y1109" s="4">
        <f t="shared" si="33"/>
        <v>0</v>
      </c>
    </row>
    <row r="1110" spans="24:25" x14ac:dyDescent="0.35">
      <c r="X1110" s="1">
        <f t="shared" si="32"/>
        <v>1107</v>
      </c>
      <c r="Y1110" s="4">
        <f t="shared" si="33"/>
        <v>0</v>
      </c>
    </row>
    <row r="1111" spans="24:25" x14ac:dyDescent="0.35">
      <c r="X1111" s="1">
        <f t="shared" si="32"/>
        <v>1108</v>
      </c>
      <c r="Y1111" s="4">
        <f t="shared" si="33"/>
        <v>0</v>
      </c>
    </row>
    <row r="1112" spans="24:25" x14ac:dyDescent="0.35">
      <c r="X1112" s="1">
        <f t="shared" si="32"/>
        <v>1109</v>
      </c>
      <c r="Y1112" s="4">
        <f t="shared" si="33"/>
        <v>0</v>
      </c>
    </row>
  </sheetData>
  <mergeCells count="3">
    <mergeCell ref="A1:C1"/>
    <mergeCell ref="A3:B3"/>
    <mergeCell ref="D3:E3"/>
  </mergeCells>
  <phoneticPr fontId="5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4"/>
  <sheetViews>
    <sheetView zoomScale="125" workbookViewId="0">
      <selection sqref="A1:C1"/>
    </sheetView>
  </sheetViews>
  <sheetFormatPr defaultColWidth="8.5546875" defaultRowHeight="15" x14ac:dyDescent="0.35"/>
  <cols>
    <col min="1" max="1" width="9.21875" style="5" customWidth="1"/>
    <col min="2" max="2" width="9.21875" style="1" customWidth="1"/>
    <col min="3" max="3" width="6.21875" customWidth="1"/>
    <col min="4" max="4" width="11.5546875" customWidth="1"/>
    <col min="5" max="5" width="10.44140625" style="1" customWidth="1"/>
    <col min="6" max="6" width="3.77734375" customWidth="1"/>
    <col min="7" max="7" width="8.5546875" bestFit="1" customWidth="1"/>
    <col min="8" max="8" width="13.44140625" customWidth="1"/>
    <col min="9" max="24" width="8.5546875" customWidth="1"/>
    <col min="25" max="26" width="9.21875" style="1" customWidth="1"/>
  </cols>
  <sheetData>
    <row r="1" spans="1:26" ht="15.6" thickBot="1" x14ac:dyDescent="0.4">
      <c r="A1" s="47" t="s">
        <v>33</v>
      </c>
      <c r="B1" s="47"/>
      <c r="C1" s="47"/>
      <c r="D1" s="23"/>
      <c r="E1" s="24"/>
      <c r="F1" s="23"/>
      <c r="G1" s="23"/>
      <c r="H1" s="23"/>
      <c r="I1" t="s">
        <v>1</v>
      </c>
    </row>
    <row r="2" spans="1:26" ht="10.050000000000001" customHeight="1" thickBot="1" x14ac:dyDescent="0.4">
      <c r="A2" s="25"/>
      <c r="B2" s="24"/>
      <c r="C2" s="23"/>
      <c r="D2" s="23"/>
      <c r="E2" s="24"/>
      <c r="F2" s="23"/>
      <c r="G2" s="23"/>
      <c r="H2" s="23"/>
      <c r="W2" s="7"/>
      <c r="X2" s="8"/>
      <c r="Y2" s="3" t="s">
        <v>5</v>
      </c>
      <c r="Z2" s="3" t="s">
        <v>3</v>
      </c>
    </row>
    <row r="3" spans="1:26" s="4" customFormat="1" x14ac:dyDescent="0.35">
      <c r="A3" s="46" t="s">
        <v>30</v>
      </c>
      <c r="B3" s="46"/>
      <c r="C3" s="26"/>
      <c r="D3" s="46" t="s">
        <v>50</v>
      </c>
      <c r="E3" s="46"/>
      <c r="F3" s="26"/>
      <c r="G3" s="46" t="s">
        <v>51</v>
      </c>
      <c r="H3" s="46"/>
      <c r="Y3" s="1">
        <f>0</f>
        <v>0</v>
      </c>
      <c r="Z3" s="4">
        <f>$B$4*EXP(-1*$B$4*Y3)</f>
        <v>2</v>
      </c>
    </row>
    <row r="4" spans="1:26" x14ac:dyDescent="0.35">
      <c r="A4" s="24" t="s">
        <v>34</v>
      </c>
      <c r="B4" s="27">
        <v>2</v>
      </c>
      <c r="C4" s="24"/>
      <c r="D4" s="24" t="s">
        <v>16</v>
      </c>
      <c r="E4" s="27">
        <v>1</v>
      </c>
      <c r="F4" s="24"/>
      <c r="G4" s="24" t="s">
        <v>58</v>
      </c>
      <c r="H4" s="27">
        <v>0.86460000000000004</v>
      </c>
      <c r="Y4" s="1">
        <f>Y3+0.05/$B$4</f>
        <v>2.5000000000000001E-2</v>
      </c>
      <c r="Z4" s="4">
        <f>$B$4*EXP(-1*$B$4*Y4)</f>
        <v>1.902458849001428</v>
      </c>
    </row>
    <row r="5" spans="1:26" x14ac:dyDescent="0.35">
      <c r="A5" s="24"/>
      <c r="B5" s="24"/>
      <c r="C5" s="24"/>
      <c r="D5" s="24" t="s">
        <v>17</v>
      </c>
      <c r="E5" s="27">
        <v>2</v>
      </c>
      <c r="F5" s="24"/>
      <c r="G5" s="24" t="s">
        <v>41</v>
      </c>
      <c r="H5" s="27">
        <v>0.1353</v>
      </c>
      <c r="Y5" s="1">
        <f t="shared" ref="Y5:Y68" si="0">Y4+0.05/$B$4</f>
        <v>0.05</v>
      </c>
      <c r="Z5" s="4">
        <f t="shared" ref="Z5:Z67" si="1">$B$4*EXP(-1*$B$4*Y5)</f>
        <v>1.809674836071919</v>
      </c>
    </row>
    <row r="6" spans="1:26" x14ac:dyDescent="0.35">
      <c r="A6" s="24"/>
      <c r="B6" s="24"/>
      <c r="C6" s="24"/>
      <c r="D6" s="24"/>
      <c r="E6" s="24"/>
      <c r="F6" s="24"/>
      <c r="G6" s="26"/>
      <c r="H6" s="24"/>
      <c r="Y6" s="1">
        <f t="shared" si="0"/>
        <v>7.5000000000000011E-2</v>
      </c>
      <c r="Z6" s="4">
        <f t="shared" si="1"/>
        <v>1.7214159528501156</v>
      </c>
    </row>
    <row r="7" spans="1:26" x14ac:dyDescent="0.35">
      <c r="A7" s="24" t="s">
        <v>18</v>
      </c>
      <c r="B7" s="40">
        <f>1/B4</f>
        <v>0.5</v>
      </c>
      <c r="C7" s="24"/>
      <c r="D7" s="24" t="s">
        <v>52</v>
      </c>
      <c r="E7" s="29">
        <f>1-EXP(-$B$4*E4)</f>
        <v>0.8646647167633873</v>
      </c>
      <c r="F7" s="24"/>
      <c r="G7" s="24" t="s">
        <v>21</v>
      </c>
      <c r="H7" s="39">
        <f>-LN(1-H4)/$B$4</f>
        <v>0.99976095925198138</v>
      </c>
      <c r="Y7" s="1">
        <f t="shared" si="0"/>
        <v>0.1</v>
      </c>
      <c r="Z7" s="4">
        <f t="shared" si="1"/>
        <v>1.6374615061559636</v>
      </c>
    </row>
    <row r="8" spans="1:26" x14ac:dyDescent="0.35">
      <c r="A8" s="24" t="s">
        <v>19</v>
      </c>
      <c r="B8" s="40">
        <f>1/B4^2</f>
        <v>0.25</v>
      </c>
      <c r="C8" s="24"/>
      <c r="D8" s="24" t="s">
        <v>42</v>
      </c>
      <c r="E8" s="29">
        <f>EXP(-$B$4*E5)</f>
        <v>1.8315638888734179E-2</v>
      </c>
      <c r="F8" s="24"/>
      <c r="G8" s="24" t="s">
        <v>22</v>
      </c>
      <c r="H8" s="39">
        <f>-LN(H5)/$B$4</f>
        <v>1.0001303719026973</v>
      </c>
      <c r="Y8" s="1">
        <f t="shared" si="0"/>
        <v>0.125</v>
      </c>
      <c r="Z8" s="4">
        <f t="shared" si="1"/>
        <v>1.5576015661428098</v>
      </c>
    </row>
    <row r="9" spans="1:26" ht="15.6" x14ac:dyDescent="0.35">
      <c r="A9" s="24"/>
      <c r="B9" s="24"/>
      <c r="C9" s="24"/>
      <c r="D9" s="24" t="s">
        <v>54</v>
      </c>
      <c r="E9" s="29">
        <f>IF(E4&lt;=E5,EXP(-$B$4*E4)-EXP(-$B$4*E5),"Invalid a,b")</f>
        <v>0.11701964434787852</v>
      </c>
      <c r="F9" s="24"/>
      <c r="G9" s="24"/>
      <c r="H9" s="24"/>
      <c r="Y9" s="1">
        <f t="shared" si="0"/>
        <v>0.15</v>
      </c>
      <c r="Z9" s="4">
        <f t="shared" si="1"/>
        <v>1.4816364413634358</v>
      </c>
    </row>
    <row r="10" spans="1:26" x14ac:dyDescent="0.35">
      <c r="Y10" s="1">
        <f t="shared" si="0"/>
        <v>0.17499999999999999</v>
      </c>
      <c r="Z10" s="4">
        <f t="shared" si="1"/>
        <v>1.4093761794374269</v>
      </c>
    </row>
    <row r="11" spans="1:26" x14ac:dyDescent="0.35">
      <c r="Y11" s="1">
        <f t="shared" si="0"/>
        <v>0.19999999999999998</v>
      </c>
      <c r="Z11" s="4">
        <f t="shared" si="1"/>
        <v>1.3406400920712787</v>
      </c>
    </row>
    <row r="12" spans="1:26" x14ac:dyDescent="0.35">
      <c r="Y12" s="1">
        <f t="shared" si="0"/>
        <v>0.22499999999999998</v>
      </c>
      <c r="Z12" s="4">
        <f t="shared" si="1"/>
        <v>1.2752563032435467</v>
      </c>
    </row>
    <row r="13" spans="1:26" x14ac:dyDescent="0.35">
      <c r="E13" s="6" t="s">
        <v>1</v>
      </c>
      <c r="Y13" s="1">
        <f t="shared" si="0"/>
        <v>0.24999999999999997</v>
      </c>
      <c r="Z13" s="4">
        <f t="shared" si="1"/>
        <v>1.2130613194252668</v>
      </c>
    </row>
    <row r="14" spans="1:26" x14ac:dyDescent="0.35">
      <c r="Y14" s="1">
        <f t="shared" si="0"/>
        <v>0.27499999999999997</v>
      </c>
      <c r="Z14" s="4">
        <f t="shared" si="1"/>
        <v>1.1538996207609735</v>
      </c>
    </row>
    <row r="15" spans="1:26" x14ac:dyDescent="0.35">
      <c r="Y15" s="1">
        <f t="shared" si="0"/>
        <v>0.3</v>
      </c>
      <c r="Z15" s="4">
        <f t="shared" si="1"/>
        <v>1.0976232721880528</v>
      </c>
    </row>
    <row r="16" spans="1:26" x14ac:dyDescent="0.35">
      <c r="Y16" s="1">
        <f t="shared" si="0"/>
        <v>0.32500000000000001</v>
      </c>
      <c r="Z16" s="4">
        <f t="shared" si="1"/>
        <v>1.0440915535220321</v>
      </c>
    </row>
    <row r="17" spans="25:26" x14ac:dyDescent="0.35">
      <c r="Y17" s="1">
        <f t="shared" si="0"/>
        <v>0.35000000000000003</v>
      </c>
      <c r="Z17" s="4">
        <f t="shared" si="1"/>
        <v>0.99317060758281894</v>
      </c>
    </row>
    <row r="18" spans="25:26" x14ac:dyDescent="0.35">
      <c r="Y18" s="1">
        <f t="shared" si="0"/>
        <v>0.37500000000000006</v>
      </c>
      <c r="Z18" s="4">
        <f t="shared" si="1"/>
        <v>0.94473310548202927</v>
      </c>
    </row>
    <row r="19" spans="25:26" x14ac:dyDescent="0.35">
      <c r="Y19" s="1">
        <f t="shared" si="0"/>
        <v>0.40000000000000008</v>
      </c>
      <c r="Z19" s="4">
        <f t="shared" si="1"/>
        <v>0.89865792823444302</v>
      </c>
    </row>
    <row r="20" spans="25:26" x14ac:dyDescent="0.35">
      <c r="Y20" s="1">
        <f t="shared" si="0"/>
        <v>0.4250000000000001</v>
      </c>
      <c r="Z20" s="4">
        <f t="shared" si="1"/>
        <v>0.85482986389745319</v>
      </c>
    </row>
    <row r="21" spans="25:26" x14ac:dyDescent="0.35">
      <c r="Y21" s="1">
        <f t="shared" si="0"/>
        <v>0.45000000000000012</v>
      </c>
      <c r="Z21" s="4">
        <f t="shared" si="1"/>
        <v>0.813139319481198</v>
      </c>
    </row>
    <row r="22" spans="25:26" x14ac:dyDescent="0.35">
      <c r="Y22" s="1">
        <f t="shared" si="0"/>
        <v>0.47500000000000014</v>
      </c>
      <c r="Z22" s="4">
        <f t="shared" si="1"/>
        <v>0.77348204690900224</v>
      </c>
    </row>
    <row r="23" spans="25:26" x14ac:dyDescent="0.35">
      <c r="Y23" s="1">
        <f t="shared" si="0"/>
        <v>0.50000000000000011</v>
      </c>
      <c r="Z23" s="4">
        <f t="shared" si="1"/>
        <v>0.73575888234288445</v>
      </c>
    </row>
    <row r="24" spans="25:26" x14ac:dyDescent="0.35">
      <c r="Y24" s="1">
        <f t="shared" si="0"/>
        <v>0.52500000000000013</v>
      </c>
      <c r="Z24" s="4">
        <f t="shared" si="1"/>
        <v>0.69987549822231054</v>
      </c>
    </row>
    <row r="25" spans="25:26" x14ac:dyDescent="0.35">
      <c r="Y25" s="1">
        <f t="shared" si="0"/>
        <v>0.55000000000000016</v>
      </c>
      <c r="Z25" s="4">
        <f t="shared" si="1"/>
        <v>0.66574216739615888</v>
      </c>
    </row>
    <row r="26" spans="25:26" x14ac:dyDescent="0.35">
      <c r="Y26" s="1">
        <f t="shared" si="0"/>
        <v>0.57500000000000018</v>
      </c>
      <c r="Z26" s="4">
        <f t="shared" si="1"/>
        <v>0.63327353875810621</v>
      </c>
    </row>
    <row r="27" spans="25:26" x14ac:dyDescent="0.35">
      <c r="Y27" s="1">
        <f t="shared" si="0"/>
        <v>0.6000000000000002</v>
      </c>
      <c r="Z27" s="4">
        <f t="shared" si="1"/>
        <v>0.60238842382440394</v>
      </c>
    </row>
    <row r="28" spans="25:26" x14ac:dyDescent="0.35">
      <c r="Y28" s="1">
        <f t="shared" si="0"/>
        <v>0.62500000000000022</v>
      </c>
      <c r="Z28" s="4">
        <f t="shared" si="1"/>
        <v>0.57300959372037996</v>
      </c>
    </row>
    <row r="29" spans="25:26" x14ac:dyDescent="0.35">
      <c r="Y29" s="1">
        <f t="shared" si="0"/>
        <v>0.65000000000000024</v>
      </c>
      <c r="Z29" s="4">
        <f t="shared" si="1"/>
        <v>0.54506358606802496</v>
      </c>
    </row>
    <row r="30" spans="25:26" x14ac:dyDescent="0.35">
      <c r="Y30" s="1">
        <f t="shared" si="0"/>
        <v>0.67500000000000027</v>
      </c>
      <c r="Z30" s="4">
        <f t="shared" si="1"/>
        <v>0.51848052129178279</v>
      </c>
    </row>
    <row r="31" spans="25:26" x14ac:dyDescent="0.35">
      <c r="Y31" s="1">
        <f t="shared" si="0"/>
        <v>0.70000000000000029</v>
      </c>
      <c r="Z31" s="4">
        <f t="shared" si="1"/>
        <v>0.49319392788321265</v>
      </c>
    </row>
    <row r="32" spans="25:26" x14ac:dyDescent="0.35">
      <c r="Y32" s="1">
        <f t="shared" si="0"/>
        <v>0.72500000000000031</v>
      </c>
      <c r="Z32" s="4">
        <f t="shared" si="1"/>
        <v>0.46914057618759503</v>
      </c>
    </row>
    <row r="33" spans="25:26" x14ac:dyDescent="0.35">
      <c r="Y33" s="1">
        <f t="shared" si="0"/>
        <v>0.75000000000000033</v>
      </c>
      <c r="Z33" s="4">
        <f t="shared" si="1"/>
        <v>0.44626032029685936</v>
      </c>
    </row>
    <row r="34" spans="25:26" x14ac:dyDescent="0.35">
      <c r="Y34" s="1">
        <f t="shared" si="0"/>
        <v>0.77500000000000036</v>
      </c>
      <c r="Z34" s="4">
        <f t="shared" si="1"/>
        <v>0.42449594765348581</v>
      </c>
    </row>
    <row r="35" spans="25:26" x14ac:dyDescent="0.35">
      <c r="Y35" s="1">
        <f t="shared" si="0"/>
        <v>0.80000000000000038</v>
      </c>
      <c r="Z35" s="4">
        <f t="shared" si="1"/>
        <v>0.40379303598931049</v>
      </c>
    </row>
    <row r="36" spans="25:26" x14ac:dyDescent="0.35">
      <c r="Y36" s="1">
        <f t="shared" si="0"/>
        <v>0.8250000000000004</v>
      </c>
      <c r="Z36" s="4">
        <f t="shared" si="1"/>
        <v>0.38409981724150793</v>
      </c>
    </row>
    <row r="37" spans="25:26" x14ac:dyDescent="0.35">
      <c r="Y37" s="1">
        <f t="shared" si="0"/>
        <v>0.85000000000000042</v>
      </c>
      <c r="Z37" s="4">
        <f t="shared" si="1"/>
        <v>0.36536704810546899</v>
      </c>
    </row>
    <row r="38" spans="25:26" x14ac:dyDescent="0.35">
      <c r="Y38" s="1">
        <f t="shared" si="0"/>
        <v>0.87500000000000044</v>
      </c>
      <c r="Z38" s="4">
        <f t="shared" si="1"/>
        <v>0.34754788690088995</v>
      </c>
    </row>
    <row r="39" spans="25:26" x14ac:dyDescent="0.35">
      <c r="Y39" s="1">
        <f t="shared" si="0"/>
        <v>0.90000000000000047</v>
      </c>
      <c r="Z39" s="4">
        <f t="shared" si="1"/>
        <v>0.33059777644317279</v>
      </c>
    </row>
    <row r="40" spans="25:26" x14ac:dyDescent="0.35">
      <c r="Y40" s="1">
        <f t="shared" si="0"/>
        <v>0.92500000000000049</v>
      </c>
      <c r="Z40" s="4">
        <f t="shared" si="1"/>
        <v>0.31447433262725494</v>
      </c>
    </row>
    <row r="41" spans="25:26" x14ac:dyDescent="0.35">
      <c r="Y41" s="1">
        <f t="shared" si="0"/>
        <v>0.95000000000000051</v>
      </c>
      <c r="Z41" s="4">
        <f t="shared" si="1"/>
        <v>0.29913723844526979</v>
      </c>
    </row>
    <row r="42" spans="25:26" x14ac:dyDescent="0.35">
      <c r="Y42" s="1">
        <f t="shared" si="0"/>
        <v>0.97500000000000053</v>
      </c>
      <c r="Z42" s="4">
        <f t="shared" si="1"/>
        <v>0.28454814317302685</v>
      </c>
    </row>
    <row r="43" spans="25:26" x14ac:dyDescent="0.35">
      <c r="Y43" s="1">
        <f t="shared" si="0"/>
        <v>1.0000000000000004</v>
      </c>
      <c r="Z43" s="4">
        <f t="shared" si="1"/>
        <v>0.27067056647322513</v>
      </c>
    </row>
    <row r="44" spans="25:26" x14ac:dyDescent="0.35">
      <c r="Y44" s="1">
        <f t="shared" si="0"/>
        <v>1.0250000000000004</v>
      </c>
      <c r="Z44" s="4">
        <f t="shared" si="1"/>
        <v>0.25746980717560825</v>
      </c>
    </row>
    <row r="45" spans="25:26" x14ac:dyDescent="0.35">
      <c r="Y45" s="1">
        <f t="shared" si="0"/>
        <v>1.0500000000000003</v>
      </c>
      <c r="Z45" s="4">
        <f t="shared" si="1"/>
        <v>0.2449128565059637</v>
      </c>
    </row>
    <row r="46" spans="25:26" x14ac:dyDescent="0.35">
      <c r="Y46" s="1">
        <f t="shared" si="0"/>
        <v>1.0750000000000002</v>
      </c>
      <c r="Z46" s="4">
        <f t="shared" si="1"/>
        <v>0.23296831554699382</v>
      </c>
    </row>
    <row r="47" spans="25:26" x14ac:dyDescent="0.35">
      <c r="Y47" s="1">
        <f t="shared" si="0"/>
        <v>1.1000000000000001</v>
      </c>
      <c r="Z47" s="4">
        <f t="shared" si="1"/>
        <v>0.22160631672466774</v>
      </c>
    </row>
    <row r="48" spans="25:26" x14ac:dyDescent="0.35">
      <c r="Y48" s="1">
        <f t="shared" si="0"/>
        <v>1.125</v>
      </c>
      <c r="Z48" s="4">
        <f t="shared" si="1"/>
        <v>0.21079844912372867</v>
      </c>
    </row>
    <row r="49" spans="25:26" x14ac:dyDescent="0.35">
      <c r="Y49" s="1">
        <f t="shared" si="0"/>
        <v>1.1499999999999999</v>
      </c>
      <c r="Z49" s="4">
        <f t="shared" si="1"/>
        <v>0.2005176874456075</v>
      </c>
    </row>
    <row r="50" spans="25:26" x14ac:dyDescent="0.35">
      <c r="Y50" s="1">
        <f t="shared" si="0"/>
        <v>1.1749999999999998</v>
      </c>
      <c r="Z50" s="4">
        <f t="shared" si="1"/>
        <v>0.19073832443109931</v>
      </c>
    </row>
    <row r="51" spans="25:26" x14ac:dyDescent="0.35">
      <c r="Y51" s="1">
        <f t="shared" si="0"/>
        <v>1.1999999999999997</v>
      </c>
      <c r="Z51" s="4">
        <f t="shared" si="1"/>
        <v>0.18143590657882511</v>
      </c>
    </row>
    <row r="52" spans="25:26" x14ac:dyDescent="0.35">
      <c r="Y52" s="1">
        <f t="shared" si="0"/>
        <v>1.2249999999999996</v>
      </c>
      <c r="Z52" s="4">
        <f t="shared" si="1"/>
        <v>0.17258717299874116</v>
      </c>
    </row>
    <row r="53" spans="25:26" x14ac:dyDescent="0.35">
      <c r="Y53" s="1">
        <f t="shared" si="0"/>
        <v>1.2499999999999996</v>
      </c>
      <c r="Z53" s="4">
        <f t="shared" si="1"/>
        <v>0.16416999724779774</v>
      </c>
    </row>
    <row r="54" spans="25:26" x14ac:dyDescent="0.35">
      <c r="Y54" s="1">
        <f t="shared" si="0"/>
        <v>1.2749999999999995</v>
      </c>
      <c r="Z54" s="4">
        <f t="shared" si="1"/>
        <v>0.15616333200230648</v>
      </c>
    </row>
    <row r="55" spans="25:26" x14ac:dyDescent="0.35">
      <c r="Y55" s="1">
        <f t="shared" si="0"/>
        <v>1.2999999999999994</v>
      </c>
      <c r="Z55" s="4">
        <f t="shared" si="1"/>
        <v>0.14854715642866795</v>
      </c>
    </row>
    <row r="56" spans="25:26" x14ac:dyDescent="0.35">
      <c r="Y56" s="1">
        <f t="shared" si="0"/>
        <v>1.3249999999999993</v>
      </c>
      <c r="Z56" s="4">
        <f t="shared" si="1"/>
        <v>0.14130242612085939</v>
      </c>
    </row>
    <row r="57" spans="25:26" x14ac:dyDescent="0.35">
      <c r="Y57" s="1">
        <f t="shared" si="0"/>
        <v>1.3499999999999992</v>
      </c>
      <c r="Z57" s="4">
        <f t="shared" si="1"/>
        <v>0.13441102547949974</v>
      </c>
    </row>
    <row r="58" spans="25:26" x14ac:dyDescent="0.35">
      <c r="Y58" s="1">
        <f t="shared" si="0"/>
        <v>1.3749999999999991</v>
      </c>
      <c r="Z58" s="4">
        <f t="shared" si="1"/>
        <v>0.12785572241341536</v>
      </c>
    </row>
    <row r="59" spans="25:26" x14ac:dyDescent="0.35">
      <c r="Y59" s="1">
        <f t="shared" si="0"/>
        <v>1.399999999999999</v>
      </c>
      <c r="Z59" s="4">
        <f t="shared" si="1"/>
        <v>0.12162012525043617</v>
      </c>
    </row>
    <row r="60" spans="25:26" x14ac:dyDescent="0.35">
      <c r="Y60" s="1">
        <f t="shared" si="0"/>
        <v>1.4249999999999989</v>
      </c>
      <c r="Z60" s="4">
        <f t="shared" si="1"/>
        <v>0.11568864174967718</v>
      </c>
    </row>
    <row r="61" spans="25:26" x14ac:dyDescent="0.35">
      <c r="Y61" s="1">
        <f t="shared" si="0"/>
        <v>1.4499999999999988</v>
      </c>
      <c r="Z61" s="4">
        <f t="shared" si="1"/>
        <v>0.11004644011281471</v>
      </c>
    </row>
    <row r="62" spans="25:26" x14ac:dyDescent="0.35">
      <c r="Y62" s="1">
        <f t="shared" si="0"/>
        <v>1.4749999999999988</v>
      </c>
      <c r="Z62" s="4">
        <f t="shared" si="1"/>
        <v>0.10467941189686504</v>
      </c>
    </row>
    <row r="63" spans="25:26" x14ac:dyDescent="0.35">
      <c r="Y63" s="1">
        <f t="shared" si="0"/>
        <v>1.4999999999999987</v>
      </c>
      <c r="Z63" s="4">
        <f t="shared" si="1"/>
        <v>9.9574136735728153E-2</v>
      </c>
    </row>
    <row r="64" spans="25:26" x14ac:dyDescent="0.35">
      <c r="Y64" s="1">
        <f t="shared" si="0"/>
        <v>1.5249999999999986</v>
      </c>
      <c r="Z64" s="4">
        <f t="shared" si="1"/>
        <v>9.4717848782282107E-2</v>
      </c>
    </row>
    <row r="65" spans="25:26" x14ac:dyDescent="0.35">
      <c r="Y65" s="1">
        <f t="shared" si="0"/>
        <v>1.5499999999999985</v>
      </c>
      <c r="Z65" s="4">
        <f t="shared" si="1"/>
        <v>9.0098404787115879E-2</v>
      </c>
    </row>
    <row r="66" spans="25:26" x14ac:dyDescent="0.35">
      <c r="Y66" s="1">
        <f t="shared" si="0"/>
        <v>1.5749999999999984</v>
      </c>
      <c r="Z66" s="4">
        <f t="shared" si="1"/>
        <v>8.5704253734080638E-2</v>
      </c>
    </row>
    <row r="67" spans="25:26" x14ac:dyDescent="0.35">
      <c r="Y67" s="1">
        <f t="shared" si="0"/>
        <v>1.5999999999999983</v>
      </c>
      <c r="Z67" s="4">
        <f t="shared" si="1"/>
        <v>8.15244079567327E-2</v>
      </c>
    </row>
    <row r="68" spans="25:26" x14ac:dyDescent="0.35">
      <c r="Y68" s="1">
        <f t="shared" si="0"/>
        <v>1.6249999999999982</v>
      </c>
      <c r="Z68" s="4">
        <f t="shared" ref="Z68:Z103" si="2">$B$4*EXP(-1*$B$4*Y68)</f>
        <v>7.7548415663444295E-2</v>
      </c>
    </row>
    <row r="69" spans="25:26" x14ac:dyDescent="0.35">
      <c r="Y69" s="1">
        <f t="shared" ref="Y69:Y103" si="3">Y68+0.05/$B$4</f>
        <v>1.6499999999999981</v>
      </c>
      <c r="Z69" s="4">
        <f t="shared" si="2"/>
        <v>7.376633480248028E-2</v>
      </c>
    </row>
    <row r="70" spans="25:26" x14ac:dyDescent="0.35">
      <c r="Y70" s="1">
        <f t="shared" si="3"/>
        <v>1.674999999999998</v>
      </c>
      <c r="Z70" s="4">
        <f t="shared" si="2"/>
        <v>7.0168708201690327E-2</v>
      </c>
    </row>
    <row r="71" spans="25:26" x14ac:dyDescent="0.35">
      <c r="Y71" s="1">
        <f t="shared" si="3"/>
        <v>1.699999999999998</v>
      </c>
      <c r="Z71" s="4">
        <f t="shared" si="2"/>
        <v>6.6746539920652437E-2</v>
      </c>
    </row>
    <row r="72" spans="25:26" x14ac:dyDescent="0.35">
      <c r="Y72" s="1">
        <f t="shared" si="3"/>
        <v>1.7249999999999979</v>
      </c>
      <c r="Z72" s="4">
        <f t="shared" si="2"/>
        <v>6.3491272756136155E-2</v>
      </c>
    </row>
    <row r="73" spans="25:26" x14ac:dyDescent="0.35">
      <c r="Y73" s="1">
        <f t="shared" si="3"/>
        <v>1.7499999999999978</v>
      </c>
      <c r="Z73" s="4">
        <f t="shared" si="2"/>
        <v>6.0394766844637272E-2</v>
      </c>
    </row>
    <row r="74" spans="25:26" x14ac:dyDescent="0.35">
      <c r="Y74" s="1">
        <f t="shared" si="3"/>
        <v>1.7749999999999977</v>
      </c>
      <c r="Z74" s="4">
        <f t="shared" si="2"/>
        <v>5.7449279308479123E-2</v>
      </c>
    </row>
    <row r="75" spans="25:26" x14ac:dyDescent="0.35">
      <c r="Y75" s="1">
        <f t="shared" si="3"/>
        <v>1.7999999999999976</v>
      </c>
      <c r="Z75" s="4">
        <f t="shared" si="2"/>
        <v>5.4647444894585381E-2</v>
      </c>
    </row>
    <row r="76" spans="25:26" x14ac:dyDescent="0.35">
      <c r="Y76" s="1">
        <f t="shared" si="3"/>
        <v>1.8249999999999975</v>
      </c>
      <c r="Z76" s="4">
        <f t="shared" si="2"/>
        <v>5.1982257557510944E-2</v>
      </c>
    </row>
    <row r="77" spans="25:26" x14ac:dyDescent="0.35">
      <c r="Y77" s="1">
        <f t="shared" si="3"/>
        <v>1.8499999999999974</v>
      </c>
      <c r="Z77" s="4">
        <f t="shared" si="2"/>
        <v>4.944705294067904E-2</v>
      </c>
    </row>
    <row r="78" spans="25:26" x14ac:dyDescent="0.35">
      <c r="Y78" s="1">
        <f t="shared" si="3"/>
        <v>1.8749999999999973</v>
      </c>
      <c r="Z78" s="4">
        <f t="shared" si="2"/>
        <v>4.7035491712018464E-2</v>
      </c>
    </row>
    <row r="79" spans="25:26" x14ac:dyDescent="0.35">
      <c r="Y79" s="1">
        <f t="shared" si="3"/>
        <v>1.8999999999999972</v>
      </c>
      <c r="Z79" s="4">
        <f t="shared" si="2"/>
        <v>4.4741543712331439E-2</v>
      </c>
    </row>
    <row r="80" spans="25:26" x14ac:dyDescent="0.35">
      <c r="Y80" s="1">
        <f t="shared" si="3"/>
        <v>1.9249999999999972</v>
      </c>
      <c r="Z80" s="4">
        <f t="shared" si="2"/>
        <v>4.255947287675458E-2</v>
      </c>
    </row>
    <row r="81" spans="25:26" x14ac:dyDescent="0.35">
      <c r="Y81" s="1">
        <f t="shared" si="3"/>
        <v>1.9499999999999971</v>
      </c>
      <c r="Z81" s="4">
        <f t="shared" si="2"/>
        <v>4.0483822891609011E-2</v>
      </c>
    </row>
    <row r="82" spans="25:26" x14ac:dyDescent="0.35">
      <c r="Y82" s="1">
        <f t="shared" si="3"/>
        <v>1.974999999999997</v>
      </c>
      <c r="Z82" s="4">
        <f t="shared" si="2"/>
        <v>3.8509403550774084E-2</v>
      </c>
    </row>
    <row r="83" spans="25:26" x14ac:dyDescent="0.35">
      <c r="Y83" s="1">
        <f t="shared" si="3"/>
        <v>1.9999999999999969</v>
      </c>
      <c r="Z83" s="4">
        <f t="shared" si="2"/>
        <v>3.6631277777468586E-2</v>
      </c>
    </row>
    <row r="84" spans="25:26" x14ac:dyDescent="0.35">
      <c r="Y84" s="1">
        <f t="shared" si="3"/>
        <v>2.0249999999999968</v>
      </c>
      <c r="Z84" s="4">
        <f t="shared" si="2"/>
        <v>3.4844749278987244E-2</v>
      </c>
    </row>
    <row r="85" spans="25:26" x14ac:dyDescent="0.35">
      <c r="Y85" s="1">
        <f t="shared" si="3"/>
        <v>2.0499999999999967</v>
      </c>
      <c r="Z85" s="4">
        <f t="shared" si="2"/>
        <v>3.3145350803522711E-2</v>
      </c>
    </row>
    <row r="86" spans="25:26" x14ac:dyDescent="0.35">
      <c r="Y86" s="1">
        <f t="shared" si="3"/>
        <v>2.0749999999999966</v>
      </c>
      <c r="Z86" s="4">
        <f t="shared" si="2"/>
        <v>3.1528832969709195E-2</v>
      </c>
    </row>
    <row r="87" spans="25:26" x14ac:dyDescent="0.35">
      <c r="Y87" s="1">
        <f t="shared" si="3"/>
        <v>2.0999999999999965</v>
      </c>
      <c r="Z87" s="4">
        <f t="shared" si="2"/>
        <v>2.9991153640955621E-2</v>
      </c>
    </row>
    <row r="88" spans="25:26" x14ac:dyDescent="0.35">
      <c r="Y88" s="1">
        <f t="shared" si="3"/>
        <v>2.1249999999999964</v>
      </c>
      <c r="Z88" s="4">
        <f t="shared" si="2"/>
        <v>2.8528467817998712E-2</v>
      </c>
    </row>
    <row r="89" spans="25:26" x14ac:dyDescent="0.35">
      <c r="Y89" s="1">
        <f t="shared" si="3"/>
        <v>2.1499999999999964</v>
      </c>
      <c r="Z89" s="4">
        <f t="shared" si="2"/>
        <v>2.7137118024402062E-2</v>
      </c>
    </row>
    <row r="90" spans="25:26" x14ac:dyDescent="0.35">
      <c r="Y90" s="1">
        <f t="shared" si="3"/>
        <v>2.1749999999999963</v>
      </c>
      <c r="Z90" s="4">
        <f t="shared" si="2"/>
        <v>2.5813625160959929E-2</v>
      </c>
    </row>
    <row r="91" spans="25:26" x14ac:dyDescent="0.35">
      <c r="Y91" s="1">
        <f t="shared" si="3"/>
        <v>2.1999999999999962</v>
      </c>
      <c r="Z91" s="4">
        <f t="shared" si="2"/>
        <v>2.455467980613707E-2</v>
      </c>
    </row>
    <row r="92" spans="25:26" x14ac:dyDescent="0.35">
      <c r="Y92" s="1">
        <f t="shared" si="3"/>
        <v>2.2249999999999961</v>
      </c>
      <c r="Z92" s="4">
        <f t="shared" si="2"/>
        <v>2.3357133940791072E-2</v>
      </c>
    </row>
    <row r="93" spans="25:26" x14ac:dyDescent="0.35">
      <c r="Y93" s="1">
        <f t="shared" si="3"/>
        <v>2.249999999999996</v>
      </c>
      <c r="Z93" s="4">
        <f t="shared" si="2"/>
        <v>2.2217993076484789E-2</v>
      </c>
    </row>
    <row r="94" spans="25:26" x14ac:dyDescent="0.35">
      <c r="Y94" s="1">
        <f t="shared" si="3"/>
        <v>2.2749999999999959</v>
      </c>
      <c r="Z94" s="4">
        <f t="shared" si="2"/>
        <v>2.1134408767705479E-2</v>
      </c>
    </row>
    <row r="95" spans="25:26" x14ac:dyDescent="0.35">
      <c r="Y95" s="1">
        <f t="shared" si="3"/>
        <v>2.2999999999999958</v>
      </c>
      <c r="Z95" s="4">
        <f t="shared" si="2"/>
        <v>2.0103671489267332E-2</v>
      </c>
    </row>
    <row r="96" spans="25:26" x14ac:dyDescent="0.35">
      <c r="Y96" s="1">
        <f t="shared" si="3"/>
        <v>2.3249999999999957</v>
      </c>
      <c r="Z96" s="4">
        <f t="shared" si="2"/>
        <v>1.9123203861087179E-2</v>
      </c>
    </row>
    <row r="97" spans="25:26" x14ac:dyDescent="0.35">
      <c r="Y97" s="1">
        <f t="shared" si="3"/>
        <v>2.3499999999999956</v>
      </c>
      <c r="Z97" s="4">
        <f t="shared" si="2"/>
        <v>1.8190554203391794E-2</v>
      </c>
    </row>
    <row r="98" spans="25:26" x14ac:dyDescent="0.35">
      <c r="Y98" s="1">
        <f t="shared" si="3"/>
        <v>2.3749999999999956</v>
      </c>
      <c r="Z98" s="4">
        <f t="shared" si="2"/>
        <v>1.7303390406241421E-2</v>
      </c>
    </row>
    <row r="99" spans="25:26" x14ac:dyDescent="0.35">
      <c r="Y99" s="1">
        <f t="shared" si="3"/>
        <v>2.3999999999999955</v>
      </c>
      <c r="Z99" s="4">
        <f t="shared" si="2"/>
        <v>1.6459494098040206E-2</v>
      </c>
    </row>
    <row r="100" spans="25:26" x14ac:dyDescent="0.35">
      <c r="Y100" s="1">
        <f t="shared" si="3"/>
        <v>2.4249999999999954</v>
      </c>
      <c r="Z100" s="4">
        <f t="shared" si="2"/>
        <v>1.5656755098451689E-2</v>
      </c>
    </row>
    <row r="101" spans="25:26" x14ac:dyDescent="0.35">
      <c r="Y101" s="1">
        <f t="shared" si="3"/>
        <v>2.4499999999999953</v>
      </c>
      <c r="Z101" s="4">
        <f t="shared" si="2"/>
        <v>1.4893166141848822E-2</v>
      </c>
    </row>
    <row r="102" spans="25:26" x14ac:dyDescent="0.35">
      <c r="Y102" s="1">
        <f t="shared" si="3"/>
        <v>2.4749999999999952</v>
      </c>
      <c r="Z102" s="4">
        <f t="shared" si="2"/>
        <v>1.4166817858104376E-2</v>
      </c>
    </row>
    <row r="103" spans="25:26" x14ac:dyDescent="0.35">
      <c r="Y103" s="1">
        <f t="shared" si="3"/>
        <v>2.4999999999999951</v>
      </c>
      <c r="Z103" s="4">
        <f t="shared" si="2"/>
        <v>1.3475893998171066E-2</v>
      </c>
    </row>
    <row r="104" spans="25:26" x14ac:dyDescent="0.35">
      <c r="Y104" s="1" t="s">
        <v>1</v>
      </c>
    </row>
  </sheetData>
  <mergeCells count="4">
    <mergeCell ref="A1:C1"/>
    <mergeCell ref="A3:B3"/>
    <mergeCell ref="D3:E3"/>
    <mergeCell ref="G3:H3"/>
  </mergeCells>
  <phoneticPr fontId="5" type="noConversion"/>
  <pageMargins left="0.75" right="0.75" top="1" bottom="1" header="0.5" footer="0.5"/>
  <pageSetup paperSize="0" orientation="portrait" horizontalDpi="4294967292" verticalDpi="4294967292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6"/>
  <sheetViews>
    <sheetView zoomScale="135" zoomScaleNormal="135" zoomScalePageLayoutView="135" workbookViewId="0">
      <selection sqref="A1:C1"/>
    </sheetView>
  </sheetViews>
  <sheetFormatPr defaultColWidth="8.5546875" defaultRowHeight="15" x14ac:dyDescent="0.35"/>
  <cols>
    <col min="1" max="1" width="8.5546875" customWidth="1"/>
    <col min="2" max="2" width="9.21875" style="1" customWidth="1"/>
    <col min="3" max="3" width="3.77734375" customWidth="1"/>
    <col min="4" max="4" width="11.77734375" style="10" customWidth="1"/>
    <col min="5" max="5" width="9.21875" style="1" customWidth="1"/>
    <col min="6" max="6" width="4" customWidth="1"/>
    <col min="7" max="7" width="11.5546875" style="10" customWidth="1"/>
    <col min="8" max="8" width="9.21875" customWidth="1"/>
    <col min="9" max="24" width="8.5546875" customWidth="1"/>
    <col min="25" max="26" width="9.21875" style="1" customWidth="1"/>
  </cols>
  <sheetData>
    <row r="1" spans="1:26" ht="15.6" thickBot="1" x14ac:dyDescent="0.4">
      <c r="A1" s="47" t="s">
        <v>65</v>
      </c>
      <c r="B1" s="47"/>
      <c r="C1" s="47"/>
      <c r="D1" s="23"/>
      <c r="E1" s="24"/>
      <c r="F1" s="23"/>
      <c r="G1" s="23"/>
      <c r="H1" s="23"/>
      <c r="I1" t="s">
        <v>1</v>
      </c>
    </row>
    <row r="2" spans="1:26" ht="10.050000000000001" customHeight="1" thickBot="1" x14ac:dyDescent="0.4">
      <c r="A2" s="23"/>
      <c r="B2" s="24"/>
      <c r="C2" s="23"/>
      <c r="D2" s="23"/>
      <c r="E2" s="24"/>
      <c r="F2" s="23"/>
      <c r="G2" s="23"/>
      <c r="H2" s="23"/>
      <c r="W2" s="7"/>
      <c r="X2" s="8"/>
      <c r="Y2" s="3" t="s">
        <v>5</v>
      </c>
      <c r="Z2" s="3" t="s">
        <v>3</v>
      </c>
    </row>
    <row r="3" spans="1:26" s="4" customFormat="1" x14ac:dyDescent="0.35">
      <c r="A3" s="46" t="s">
        <v>15</v>
      </c>
      <c r="B3" s="46"/>
      <c r="C3" s="26"/>
      <c r="D3" s="46" t="s">
        <v>50</v>
      </c>
      <c r="E3" s="46"/>
      <c r="F3" s="26"/>
      <c r="G3" s="46" t="s">
        <v>51</v>
      </c>
      <c r="H3" s="46"/>
      <c r="Y3" s="1">
        <v>0</v>
      </c>
      <c r="Z3" s="4">
        <f>_xlfn.BETA.DIST(Y3,$B$4,$B$5,0)</f>
        <v>0</v>
      </c>
    </row>
    <row r="4" spans="1:26" x14ac:dyDescent="0.35">
      <c r="A4" s="44" t="s">
        <v>66</v>
      </c>
      <c r="B4" s="27">
        <v>2</v>
      </c>
      <c r="C4" s="23"/>
      <c r="D4" s="24" t="s">
        <v>16</v>
      </c>
      <c r="E4" s="27">
        <v>0.28000000000000003</v>
      </c>
      <c r="F4" s="23"/>
      <c r="G4" s="24" t="s">
        <v>58</v>
      </c>
      <c r="H4" s="27">
        <v>0.15</v>
      </c>
      <c r="Y4" s="1">
        <v>0.01</v>
      </c>
      <c r="Z4" s="4">
        <f t="shared" ref="Z4:Z67" si="0">_xlfn.BETA.DIST(Y4,$B$4,$B$5,0)</f>
        <v>0.28817880299999993</v>
      </c>
    </row>
    <row r="5" spans="1:26" x14ac:dyDescent="0.35">
      <c r="A5" s="44" t="s">
        <v>67</v>
      </c>
      <c r="B5" s="27">
        <v>5</v>
      </c>
      <c r="C5" s="23"/>
      <c r="D5" s="24" t="s">
        <v>17</v>
      </c>
      <c r="E5" s="27">
        <v>0.79</v>
      </c>
      <c r="F5" s="23"/>
      <c r="G5" s="24" t="s">
        <v>41</v>
      </c>
      <c r="H5" s="27">
        <v>0.25</v>
      </c>
      <c r="Y5" s="1">
        <v>0.02</v>
      </c>
      <c r="Z5" s="4">
        <f t="shared" si="0"/>
        <v>0.55342089599999977</v>
      </c>
    </row>
    <row r="6" spans="1:26" x14ac:dyDescent="0.35">
      <c r="A6" s="24"/>
      <c r="B6" s="24"/>
      <c r="C6" s="23"/>
      <c r="D6" s="24"/>
      <c r="E6" s="24"/>
      <c r="F6" s="23"/>
      <c r="G6" s="26"/>
      <c r="H6" s="23"/>
      <c r="Y6" s="1">
        <v>0.03</v>
      </c>
      <c r="Z6" s="4">
        <f t="shared" si="0"/>
        <v>0.79676352900000025</v>
      </c>
    </row>
    <row r="7" spans="1:26" x14ac:dyDescent="0.35">
      <c r="A7" s="24" t="s">
        <v>0</v>
      </c>
      <c r="B7" s="35">
        <f>B4/(B4+B5)</f>
        <v>0.2857142857142857</v>
      </c>
      <c r="C7" s="23"/>
      <c r="D7" s="24" t="s">
        <v>52</v>
      </c>
      <c r="E7" s="35">
        <f>_xlfn.BETA.DIST(E4,B4,B5,1)</f>
        <v>0.53561976832000002</v>
      </c>
      <c r="F7" s="23"/>
      <c r="G7" s="24" t="s">
        <v>21</v>
      </c>
      <c r="H7" s="35">
        <f>_xlfn.BETA.INV(H4,B4,B5)</f>
        <v>0.11737950149218748</v>
      </c>
      <c r="Y7" s="1">
        <v>0.04</v>
      </c>
      <c r="Z7" s="4">
        <f t="shared" si="0"/>
        <v>1.019215872</v>
      </c>
    </row>
    <row r="8" spans="1:26" x14ac:dyDescent="0.35">
      <c r="A8" s="24" t="s">
        <v>4</v>
      </c>
      <c r="B8" s="35">
        <f>B4*B5/((B4+B5)^2*(B4+B5+1))</f>
        <v>2.5510204081632654E-2</v>
      </c>
      <c r="C8" s="23"/>
      <c r="D8" s="24" t="s">
        <v>42</v>
      </c>
      <c r="E8" s="35">
        <f>1-_xlfn.BETA.DIST(E5,B4,B5,1)</f>
        <v>2.0216299949999961E-3</v>
      </c>
      <c r="F8" s="23"/>
      <c r="G8" s="24" t="s">
        <v>22</v>
      </c>
      <c r="H8" s="35">
        <f>_xlfn.BETA.INV(1-H5,B4,B5)</f>
        <v>0.38947948520072428</v>
      </c>
      <c r="Y8" s="1">
        <v>0.05</v>
      </c>
      <c r="Z8" s="4">
        <f t="shared" si="0"/>
        <v>1.221759375</v>
      </c>
    </row>
    <row r="9" spans="1:26" ht="15.6" x14ac:dyDescent="0.35">
      <c r="A9" s="25"/>
      <c r="B9" s="36"/>
      <c r="C9" s="23"/>
      <c r="D9" s="24" t="s">
        <v>54</v>
      </c>
      <c r="E9" s="35">
        <f>IF(E4&lt;=E5,_xlfn.BETA.DIST(E5,B4,B5,1)-_xlfn.BETA.DIST(E4,B4,B5,1),"Invalid a,b")</f>
        <v>0.46235860168499998</v>
      </c>
      <c r="F9" s="23"/>
      <c r="G9" s="23"/>
      <c r="H9" s="23"/>
      <c r="Y9" s="1">
        <v>0.06</v>
      </c>
      <c r="Z9" s="4">
        <f t="shared" si="0"/>
        <v>1.405348128</v>
      </c>
    </row>
    <row r="10" spans="1:26" ht="15" customHeight="1" x14ac:dyDescent="0.35">
      <c r="A10" s="23"/>
      <c r="B10" s="24"/>
      <c r="C10" s="23"/>
      <c r="D10" s="37"/>
      <c r="E10" s="24"/>
      <c r="F10" s="23"/>
      <c r="G10" s="37"/>
      <c r="H10" s="23"/>
      <c r="Y10" s="1">
        <v>7.0000000000000007E-2</v>
      </c>
      <c r="Z10" s="4">
        <f t="shared" si="0"/>
        <v>1.5709092209999997</v>
      </c>
    </row>
    <row r="11" spans="1:26" x14ac:dyDescent="0.35">
      <c r="Y11" s="1">
        <v>0.08</v>
      </c>
      <c r="Z11" s="4">
        <f t="shared" si="0"/>
        <v>1.7193431039999998</v>
      </c>
    </row>
    <row r="12" spans="1:26" x14ac:dyDescent="0.35">
      <c r="Y12" s="1">
        <v>0.09</v>
      </c>
      <c r="Z12" s="4">
        <f t="shared" si="0"/>
        <v>1.851523947</v>
      </c>
    </row>
    <row r="13" spans="1:26" x14ac:dyDescent="0.35">
      <c r="E13" s="6" t="s">
        <v>1</v>
      </c>
      <c r="Y13" s="1">
        <v>0.1</v>
      </c>
      <c r="Z13" s="4">
        <f t="shared" si="0"/>
        <v>1.9682999999999999</v>
      </c>
    </row>
    <row r="14" spans="1:26" x14ac:dyDescent="0.35">
      <c r="Y14" s="1">
        <v>0.11</v>
      </c>
      <c r="Z14" s="4">
        <f t="shared" si="0"/>
        <v>2.0704939529999997</v>
      </c>
    </row>
    <row r="15" spans="1:26" x14ac:dyDescent="0.35">
      <c r="Y15" s="1">
        <v>0.12</v>
      </c>
      <c r="Z15" s="4">
        <f t="shared" si="0"/>
        <v>2.1589032959999996</v>
      </c>
    </row>
    <row r="16" spans="1:26" x14ac:dyDescent="0.35">
      <c r="Y16" s="1">
        <v>0.13</v>
      </c>
      <c r="Z16" s="4">
        <f t="shared" si="0"/>
        <v>2.234300679</v>
      </c>
    </row>
    <row r="17" spans="25:26" x14ac:dyDescent="0.35">
      <c r="Y17" s="1">
        <v>0.14000000000000001</v>
      </c>
      <c r="Z17" s="4">
        <f t="shared" si="0"/>
        <v>2.2974342719999998</v>
      </c>
    </row>
    <row r="18" spans="25:26" x14ac:dyDescent="0.35">
      <c r="Y18" s="1">
        <v>0.15</v>
      </c>
      <c r="Z18" s="4">
        <f t="shared" si="0"/>
        <v>2.3490281249999998</v>
      </c>
    </row>
    <row r="19" spans="25:26" x14ac:dyDescent="0.35">
      <c r="Y19" s="1">
        <v>0.16</v>
      </c>
      <c r="Z19" s="4">
        <f t="shared" si="0"/>
        <v>2.389782528</v>
      </c>
    </row>
    <row r="20" spans="25:26" x14ac:dyDescent="0.35">
      <c r="Y20" s="1">
        <v>0.17</v>
      </c>
      <c r="Z20" s="4">
        <f t="shared" si="0"/>
        <v>2.4203743709999999</v>
      </c>
    </row>
    <row r="21" spans="25:26" x14ac:dyDescent="0.35">
      <c r="Y21" s="1">
        <v>0.18</v>
      </c>
      <c r="Z21" s="4">
        <f t="shared" si="0"/>
        <v>2.4414575039999997</v>
      </c>
    </row>
    <row r="22" spans="25:26" x14ac:dyDescent="0.35">
      <c r="Y22" s="1">
        <v>0.19</v>
      </c>
      <c r="Z22" s="4">
        <f t="shared" si="0"/>
        <v>2.4536630969999997</v>
      </c>
    </row>
    <row r="23" spans="25:26" x14ac:dyDescent="0.35">
      <c r="Y23" s="1">
        <v>0.2</v>
      </c>
      <c r="Z23" s="4">
        <f t="shared" si="0"/>
        <v>2.4575999999999998</v>
      </c>
    </row>
    <row r="24" spans="25:26" x14ac:dyDescent="0.35">
      <c r="Y24" s="1">
        <v>0.21</v>
      </c>
      <c r="Z24" s="4">
        <f t="shared" si="0"/>
        <v>2.453855103</v>
      </c>
    </row>
    <row r="25" spans="25:26" x14ac:dyDescent="0.35">
      <c r="Y25" s="1">
        <v>0.22</v>
      </c>
      <c r="Z25" s="4">
        <f t="shared" si="0"/>
        <v>2.4429936959999998</v>
      </c>
    </row>
    <row r="26" spans="25:26" x14ac:dyDescent="0.35">
      <c r="Y26" s="1">
        <v>0.23</v>
      </c>
      <c r="Z26" s="4">
        <f t="shared" si="0"/>
        <v>2.4255598289999996</v>
      </c>
    </row>
    <row r="27" spans="25:26" x14ac:dyDescent="0.35">
      <c r="Y27" s="1">
        <v>0.24</v>
      </c>
      <c r="Z27" s="4">
        <f t="shared" si="0"/>
        <v>2.4020766719999997</v>
      </c>
    </row>
    <row r="28" spans="25:26" x14ac:dyDescent="0.35">
      <c r="Y28" s="1">
        <v>0.25</v>
      </c>
      <c r="Z28" s="4">
        <f t="shared" si="0"/>
        <v>2.373046875</v>
      </c>
    </row>
    <row r="29" spans="25:26" x14ac:dyDescent="0.35">
      <c r="Y29" s="1">
        <v>0.26</v>
      </c>
      <c r="Z29" s="4">
        <f t="shared" si="0"/>
        <v>2.3389529279999999</v>
      </c>
    </row>
    <row r="30" spans="25:26" x14ac:dyDescent="0.35">
      <c r="Y30" s="1">
        <v>0.27</v>
      </c>
      <c r="Z30" s="4">
        <f t="shared" si="0"/>
        <v>2.3002575209999998</v>
      </c>
    </row>
    <row r="31" spans="25:26" x14ac:dyDescent="0.35">
      <c r="Y31" s="1">
        <v>0.28000000000000003</v>
      </c>
      <c r="Z31" s="4">
        <f t="shared" si="0"/>
        <v>2.2574039039999998</v>
      </c>
    </row>
    <row r="32" spans="25:26" x14ac:dyDescent="0.35">
      <c r="Y32" s="1">
        <v>0.28999999999999998</v>
      </c>
      <c r="Z32" s="4">
        <f t="shared" si="0"/>
        <v>2.2108162469999999</v>
      </c>
    </row>
    <row r="33" spans="25:26" x14ac:dyDescent="0.35">
      <c r="Y33" s="1">
        <v>0.3</v>
      </c>
      <c r="Z33" s="4">
        <f t="shared" si="0"/>
        <v>2.1608999999999998</v>
      </c>
    </row>
    <row r="34" spans="25:26" x14ac:dyDescent="0.35">
      <c r="Y34" s="1">
        <v>0.31</v>
      </c>
      <c r="Z34" s="4">
        <f t="shared" si="0"/>
        <v>2.1080422529999998</v>
      </c>
    </row>
    <row r="35" spans="25:26" x14ac:dyDescent="0.35">
      <c r="Y35" s="1">
        <v>0.32</v>
      </c>
      <c r="Z35" s="4">
        <f t="shared" si="0"/>
        <v>2.0526120959999998</v>
      </c>
    </row>
    <row r="36" spans="25:26" x14ac:dyDescent="0.35">
      <c r="Y36" s="1">
        <v>0.33</v>
      </c>
      <c r="Z36" s="4">
        <f t="shared" si="0"/>
        <v>1.9949609789999998</v>
      </c>
    </row>
    <row r="37" spans="25:26" x14ac:dyDescent="0.35">
      <c r="Y37" s="1">
        <v>0.34</v>
      </c>
      <c r="Z37" s="4">
        <f t="shared" si="0"/>
        <v>1.9354230719999999</v>
      </c>
    </row>
    <row r="38" spans="25:26" x14ac:dyDescent="0.35">
      <c r="Y38" s="1">
        <v>0.35</v>
      </c>
      <c r="Z38" s="4">
        <f t="shared" si="0"/>
        <v>1.8743156250000002</v>
      </c>
    </row>
    <row r="39" spans="25:26" x14ac:dyDescent="0.35">
      <c r="Y39" s="1">
        <v>0.36</v>
      </c>
      <c r="Z39" s="4">
        <f t="shared" si="0"/>
        <v>1.8119393280000002</v>
      </c>
    </row>
    <row r="40" spans="25:26" x14ac:dyDescent="0.35">
      <c r="Y40" s="1">
        <v>0.37</v>
      </c>
      <c r="Z40" s="4">
        <f t="shared" si="0"/>
        <v>1.748578671</v>
      </c>
    </row>
    <row r="41" spans="25:26" x14ac:dyDescent="0.35">
      <c r="Y41" s="1">
        <v>0.38</v>
      </c>
      <c r="Z41" s="4">
        <f t="shared" si="0"/>
        <v>1.684502304</v>
      </c>
    </row>
    <row r="42" spans="25:26" x14ac:dyDescent="0.35">
      <c r="Y42" s="1">
        <v>0.39</v>
      </c>
      <c r="Z42" s="4">
        <f t="shared" si="0"/>
        <v>1.6199633969999998</v>
      </c>
    </row>
    <row r="43" spans="25:26" x14ac:dyDescent="0.35">
      <c r="Y43" s="1">
        <v>0.4</v>
      </c>
      <c r="Z43" s="4">
        <f t="shared" si="0"/>
        <v>1.5551999999999999</v>
      </c>
    </row>
    <row r="44" spans="25:26" x14ac:dyDescent="0.35">
      <c r="Y44" s="1">
        <v>0.41</v>
      </c>
      <c r="Z44" s="4">
        <f t="shared" si="0"/>
        <v>1.4904354030000002</v>
      </c>
    </row>
    <row r="45" spans="25:26" x14ac:dyDescent="0.35">
      <c r="Y45" s="1">
        <v>0.42</v>
      </c>
      <c r="Z45" s="4">
        <f t="shared" si="0"/>
        <v>1.4258784960000002</v>
      </c>
    </row>
    <row r="46" spans="25:26" x14ac:dyDescent="0.35">
      <c r="Y46" s="1">
        <v>0.43</v>
      </c>
      <c r="Z46" s="4">
        <f t="shared" si="0"/>
        <v>1.3617241290000002</v>
      </c>
    </row>
    <row r="47" spans="25:26" x14ac:dyDescent="0.35">
      <c r="Y47" s="1">
        <v>0.44</v>
      </c>
      <c r="Z47" s="4">
        <f t="shared" si="0"/>
        <v>1.2981534719999999</v>
      </c>
    </row>
    <row r="48" spans="25:26" x14ac:dyDescent="0.35">
      <c r="Y48" s="1">
        <v>0.45</v>
      </c>
      <c r="Z48" s="4">
        <f t="shared" si="0"/>
        <v>1.2353343749999999</v>
      </c>
    </row>
    <row r="49" spans="25:26" x14ac:dyDescent="0.35">
      <c r="Y49" s="1">
        <v>0.46</v>
      </c>
      <c r="Z49" s="4">
        <f t="shared" si="0"/>
        <v>1.1734217279999999</v>
      </c>
    </row>
    <row r="50" spans="25:26" x14ac:dyDescent="0.35">
      <c r="Y50" s="1">
        <v>0.47</v>
      </c>
      <c r="Z50" s="4">
        <f t="shared" si="0"/>
        <v>1.1125578210000002</v>
      </c>
    </row>
    <row r="51" spans="25:26" x14ac:dyDescent="0.35">
      <c r="Y51" s="1">
        <v>0.48</v>
      </c>
      <c r="Z51" s="4">
        <f t="shared" si="0"/>
        <v>1.0528727040000001</v>
      </c>
    </row>
    <row r="52" spans="25:26" x14ac:dyDescent="0.35">
      <c r="Y52" s="1">
        <v>0.49</v>
      </c>
      <c r="Z52" s="4">
        <f t="shared" si="0"/>
        <v>0.99448454699999955</v>
      </c>
    </row>
    <row r="53" spans="25:26" x14ac:dyDescent="0.35">
      <c r="Y53" s="1">
        <v>0.5</v>
      </c>
      <c r="Z53" s="4">
        <f t="shared" si="0"/>
        <v>0.93749999999999956</v>
      </c>
    </row>
    <row r="54" spans="25:26" x14ac:dyDescent="0.35">
      <c r="Y54" s="1">
        <v>0.51</v>
      </c>
      <c r="Z54" s="4">
        <f t="shared" si="0"/>
        <v>0.8820145530000002</v>
      </c>
    </row>
    <row r="55" spans="25:26" x14ac:dyDescent="0.35">
      <c r="Y55" s="1">
        <v>0.52</v>
      </c>
      <c r="Z55" s="4">
        <f t="shared" si="0"/>
        <v>0.82811289599999993</v>
      </c>
    </row>
    <row r="56" spans="25:26" x14ac:dyDescent="0.35">
      <c r="Y56" s="1">
        <v>0.53</v>
      </c>
      <c r="Z56" s="4">
        <f t="shared" si="0"/>
        <v>0.77586927899999936</v>
      </c>
    </row>
    <row r="57" spans="25:26" x14ac:dyDescent="0.35">
      <c r="Y57" s="1">
        <v>0.54</v>
      </c>
      <c r="Z57" s="4">
        <f t="shared" si="0"/>
        <v>0.72534787199999973</v>
      </c>
    </row>
    <row r="58" spans="25:26" x14ac:dyDescent="0.35">
      <c r="Y58" s="1">
        <v>0.55000000000000004</v>
      </c>
      <c r="Z58" s="4">
        <f t="shared" si="0"/>
        <v>0.67660312500000008</v>
      </c>
    </row>
    <row r="59" spans="25:26" x14ac:dyDescent="0.35">
      <c r="Y59" s="1">
        <v>0.56000000000000005</v>
      </c>
      <c r="Z59" s="4">
        <f t="shared" si="0"/>
        <v>0.62968012799999984</v>
      </c>
    </row>
    <row r="60" spans="25:26" x14ac:dyDescent="0.35">
      <c r="Y60" s="1">
        <v>0.56999999999999995</v>
      </c>
      <c r="Z60" s="4">
        <f t="shared" si="0"/>
        <v>0.58461497100000015</v>
      </c>
    </row>
    <row r="61" spans="25:26" x14ac:dyDescent="0.35">
      <c r="Y61" s="1">
        <v>0.57999999999999996</v>
      </c>
      <c r="Z61" s="4">
        <f t="shared" si="0"/>
        <v>0.54143510400000006</v>
      </c>
    </row>
    <row r="62" spans="25:26" x14ac:dyDescent="0.35">
      <c r="Y62" s="1">
        <v>0.59</v>
      </c>
      <c r="Z62" s="4">
        <f t="shared" si="0"/>
        <v>0.50015969700000018</v>
      </c>
    </row>
    <row r="63" spans="25:26" x14ac:dyDescent="0.35">
      <c r="Y63" s="1">
        <v>0.6</v>
      </c>
      <c r="Z63" s="4">
        <f t="shared" si="0"/>
        <v>0.46080000000000004</v>
      </c>
    </row>
    <row r="64" spans="25:26" x14ac:dyDescent="0.35">
      <c r="Y64" s="1">
        <v>0.61</v>
      </c>
      <c r="Z64" s="4">
        <f t="shared" si="0"/>
        <v>0.42335970300000003</v>
      </c>
    </row>
    <row r="65" spans="25:26" x14ac:dyDescent="0.35">
      <c r="Y65" s="1">
        <v>0.62</v>
      </c>
      <c r="Z65" s="4">
        <f t="shared" si="0"/>
        <v>0.38783529600000011</v>
      </c>
    </row>
    <row r="66" spans="25:26" x14ac:dyDescent="0.35">
      <c r="Y66" s="1">
        <v>0.63</v>
      </c>
      <c r="Z66" s="4">
        <f t="shared" si="0"/>
        <v>0.35421642900000028</v>
      </c>
    </row>
    <row r="67" spans="25:26" x14ac:dyDescent="0.35">
      <c r="Y67" s="1">
        <v>0.64</v>
      </c>
      <c r="Z67" s="4">
        <f t="shared" si="0"/>
        <v>0.32248627199999991</v>
      </c>
    </row>
    <row r="68" spans="25:26" x14ac:dyDescent="0.35">
      <c r="Y68" s="1">
        <v>0.65</v>
      </c>
      <c r="Z68" s="4">
        <f t="shared" ref="Z68:Z103" si="1">_xlfn.BETA.DIST(Y68,$B$4,$B$5,0)</f>
        <v>0.29262187500000009</v>
      </c>
    </row>
    <row r="69" spans="25:26" x14ac:dyDescent="0.35">
      <c r="Y69" s="1">
        <v>0.66</v>
      </c>
      <c r="Z69" s="4">
        <f t="shared" si="1"/>
        <v>0.26459452799999983</v>
      </c>
    </row>
    <row r="70" spans="25:26" x14ac:dyDescent="0.35">
      <c r="Y70" s="1">
        <v>0.67</v>
      </c>
      <c r="Z70" s="4">
        <f t="shared" si="1"/>
        <v>0.23837012100000002</v>
      </c>
    </row>
    <row r="71" spans="25:26" x14ac:dyDescent="0.35">
      <c r="Y71" s="1">
        <v>0.68</v>
      </c>
      <c r="Z71" s="4">
        <f t="shared" si="1"/>
        <v>0.21390950399999994</v>
      </c>
    </row>
    <row r="72" spans="25:26" x14ac:dyDescent="0.35">
      <c r="Y72" s="1">
        <v>0.69</v>
      </c>
      <c r="Z72" s="4">
        <f t="shared" si="1"/>
        <v>0.19116884700000017</v>
      </c>
    </row>
    <row r="73" spans="25:26" x14ac:dyDescent="0.35">
      <c r="Y73" s="1">
        <v>0.7</v>
      </c>
      <c r="Z73" s="4">
        <f t="shared" si="1"/>
        <v>0.1701000000000002</v>
      </c>
    </row>
    <row r="74" spans="25:26" x14ac:dyDescent="0.35">
      <c r="Y74" s="1">
        <v>0.71</v>
      </c>
      <c r="Z74" s="4">
        <f t="shared" si="1"/>
        <v>0.150650853</v>
      </c>
    </row>
    <row r="75" spans="25:26" x14ac:dyDescent="0.35">
      <c r="Y75" s="1">
        <v>0.72</v>
      </c>
      <c r="Z75" s="4">
        <f t="shared" si="1"/>
        <v>0.13276569599999999</v>
      </c>
    </row>
    <row r="76" spans="25:26" x14ac:dyDescent="0.35">
      <c r="Y76" s="1">
        <v>0.73</v>
      </c>
      <c r="Z76" s="4">
        <f t="shared" si="1"/>
        <v>0.116385579</v>
      </c>
    </row>
    <row r="77" spans="25:26" x14ac:dyDescent="0.35">
      <c r="Y77" s="1">
        <v>0.74</v>
      </c>
      <c r="Z77" s="4">
        <f t="shared" si="1"/>
        <v>0.10144867200000003</v>
      </c>
    </row>
    <row r="78" spans="25:26" x14ac:dyDescent="0.35">
      <c r="Y78" s="1">
        <v>0.75</v>
      </c>
      <c r="Z78" s="4">
        <f t="shared" si="1"/>
        <v>8.7890625000000028E-2</v>
      </c>
    </row>
    <row r="79" spans="25:26" x14ac:dyDescent="0.35">
      <c r="Y79" s="1">
        <v>0.76</v>
      </c>
      <c r="Z79" s="4">
        <f t="shared" si="1"/>
        <v>7.5644927999999972E-2</v>
      </c>
    </row>
    <row r="80" spans="25:26" x14ac:dyDescent="0.35">
      <c r="Y80" s="1">
        <v>0.77</v>
      </c>
      <c r="Z80" s="4">
        <f t="shared" si="1"/>
        <v>6.4643270999999974E-2</v>
      </c>
    </row>
    <row r="81" spans="25:26" x14ac:dyDescent="0.35">
      <c r="Y81" s="1">
        <v>0.78</v>
      </c>
      <c r="Z81" s="4">
        <f t="shared" si="1"/>
        <v>5.4815904000000006E-2</v>
      </c>
    </row>
    <row r="82" spans="25:26" x14ac:dyDescent="0.35">
      <c r="Y82" s="1">
        <v>0.79</v>
      </c>
      <c r="Z82" s="4">
        <f t="shared" si="1"/>
        <v>4.6091996999999982E-2</v>
      </c>
    </row>
    <row r="83" spans="25:26" x14ac:dyDescent="0.35">
      <c r="Y83" s="1">
        <v>0.8</v>
      </c>
      <c r="Z83" s="4">
        <f t="shared" si="1"/>
        <v>3.8399999999999976E-2</v>
      </c>
    </row>
    <row r="84" spans="25:26" x14ac:dyDescent="0.35">
      <c r="Y84" s="1">
        <v>0.81</v>
      </c>
      <c r="Z84" s="4">
        <f t="shared" si="1"/>
        <v>3.1668002999999917E-2</v>
      </c>
    </row>
    <row r="85" spans="25:26" x14ac:dyDescent="0.35">
      <c r="Y85" s="1">
        <v>0.82</v>
      </c>
      <c r="Z85" s="4">
        <f t="shared" si="1"/>
        <v>2.5824096000000046E-2</v>
      </c>
    </row>
    <row r="86" spans="25:26" x14ac:dyDescent="0.35">
      <c r="Y86" s="1">
        <v>0.83</v>
      </c>
      <c r="Z86" s="4">
        <f t="shared" si="1"/>
        <v>2.0796729000000007E-2</v>
      </c>
    </row>
    <row r="87" spans="25:26" x14ac:dyDescent="0.35">
      <c r="Y87" s="1">
        <v>0.84</v>
      </c>
      <c r="Z87" s="4">
        <f t="shared" si="1"/>
        <v>1.6515071999999999E-2</v>
      </c>
    </row>
    <row r="88" spans="25:26" x14ac:dyDescent="0.35">
      <c r="Y88" s="1">
        <v>0.85</v>
      </c>
      <c r="Z88" s="4">
        <f t="shared" si="1"/>
        <v>1.2909375000000009E-2</v>
      </c>
    </row>
    <row r="89" spans="25:26" x14ac:dyDescent="0.35">
      <c r="Y89" s="1">
        <v>0.86</v>
      </c>
      <c r="Z89" s="4">
        <f t="shared" si="1"/>
        <v>9.9113280000000126E-3</v>
      </c>
    </row>
    <row r="90" spans="25:26" x14ac:dyDescent="0.35">
      <c r="Y90" s="1">
        <v>0.87</v>
      </c>
      <c r="Z90" s="4">
        <f t="shared" si="1"/>
        <v>7.4544210000000105E-3</v>
      </c>
    </row>
    <row r="91" spans="25:26" x14ac:dyDescent="0.35">
      <c r="Y91" s="1">
        <v>0.88</v>
      </c>
      <c r="Z91" s="4">
        <f t="shared" si="1"/>
        <v>5.474304000000001E-3</v>
      </c>
    </row>
    <row r="92" spans="25:26" x14ac:dyDescent="0.35">
      <c r="Y92" s="1">
        <v>0.89</v>
      </c>
      <c r="Z92" s="4">
        <f t="shared" si="1"/>
        <v>3.9091469999999965E-3</v>
      </c>
    </row>
    <row r="93" spans="25:26" x14ac:dyDescent="0.35">
      <c r="Y93" s="1">
        <v>0.9</v>
      </c>
      <c r="Z93" s="4">
        <f t="shared" si="1"/>
        <v>2.6999999999999993E-3</v>
      </c>
    </row>
    <row r="94" spans="25:26" x14ac:dyDescent="0.35">
      <c r="Y94" s="1">
        <v>0.91</v>
      </c>
      <c r="Z94" s="4">
        <f t="shared" si="1"/>
        <v>1.7911530000000002E-3</v>
      </c>
    </row>
    <row r="95" spans="25:26" x14ac:dyDescent="0.35">
      <c r="Y95" s="1">
        <v>0.92</v>
      </c>
      <c r="Z95" s="4">
        <f t="shared" si="1"/>
        <v>1.130495999999996E-3</v>
      </c>
    </row>
    <row r="96" spans="25:26" x14ac:dyDescent="0.35">
      <c r="Y96" s="1">
        <v>0.93</v>
      </c>
      <c r="Z96" s="4">
        <f t="shared" si="1"/>
        <v>6.6987899999999866E-4</v>
      </c>
    </row>
    <row r="97" spans="25:26" x14ac:dyDescent="0.35">
      <c r="Y97" s="1">
        <v>0.94</v>
      </c>
      <c r="Z97" s="4">
        <f t="shared" si="1"/>
        <v>3.6547200000000107E-4</v>
      </c>
    </row>
    <row r="98" spans="25:26" x14ac:dyDescent="0.35">
      <c r="Y98" s="1">
        <v>0.95</v>
      </c>
      <c r="Z98" s="4">
        <f t="shared" si="1"/>
        <v>1.7812500000000066E-4</v>
      </c>
    </row>
    <row r="99" spans="25:26" x14ac:dyDescent="0.35">
      <c r="Y99" s="1">
        <v>0.96</v>
      </c>
      <c r="Z99" s="4">
        <f t="shared" si="1"/>
        <v>7.3728000000000213E-5</v>
      </c>
    </row>
    <row r="100" spans="25:26" x14ac:dyDescent="0.35">
      <c r="Y100" s="1">
        <v>0.97</v>
      </c>
      <c r="Z100" s="4">
        <f t="shared" si="1"/>
        <v>2.3571000000000042E-5</v>
      </c>
    </row>
    <row r="101" spans="25:26" x14ac:dyDescent="0.35">
      <c r="Y101" s="1">
        <v>0.98</v>
      </c>
      <c r="Z101" s="4">
        <f t="shared" si="1"/>
        <v>4.7040000000000137E-6</v>
      </c>
    </row>
    <row r="102" spans="25:26" x14ac:dyDescent="0.35">
      <c r="Y102" s="1">
        <v>0.99</v>
      </c>
      <c r="Z102" s="4">
        <f t="shared" si="1"/>
        <v>2.970000000000014E-7</v>
      </c>
    </row>
    <row r="103" spans="25:26" x14ac:dyDescent="0.35">
      <c r="Y103" s="1">
        <v>1</v>
      </c>
      <c r="Z103" s="4">
        <f t="shared" si="1"/>
        <v>0</v>
      </c>
    </row>
    <row r="104" spans="25:26" x14ac:dyDescent="0.35">
      <c r="Z104"/>
    </row>
    <row r="105" spans="25:26" x14ac:dyDescent="0.35">
      <c r="Z105"/>
    </row>
    <row r="106" spans="25:26" x14ac:dyDescent="0.35">
      <c r="Z106"/>
    </row>
  </sheetData>
  <mergeCells count="4">
    <mergeCell ref="A1:C1"/>
    <mergeCell ref="A3:B3"/>
    <mergeCell ref="D3:E3"/>
    <mergeCell ref="G3:H3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"/>
  <sheetViews>
    <sheetView zoomScale="125" workbookViewId="0">
      <selection sqref="A1:B1"/>
    </sheetView>
  </sheetViews>
  <sheetFormatPr defaultColWidth="8.5546875" defaultRowHeight="15" x14ac:dyDescent="0.35"/>
  <cols>
    <col min="1" max="1" width="18.77734375" customWidth="1"/>
    <col min="2" max="2" width="9.21875" style="1" customWidth="1"/>
    <col min="3" max="3" width="3.77734375" customWidth="1"/>
    <col min="4" max="4" width="13" style="10" customWidth="1"/>
    <col min="5" max="5" width="10.44140625" customWidth="1"/>
    <col min="6" max="6" width="3.77734375" customWidth="1"/>
    <col min="7" max="7" width="13.77734375" style="10" customWidth="1"/>
    <col min="8" max="8" width="9.77734375" customWidth="1"/>
    <col min="9" max="9" width="9.21875" style="1" customWidth="1"/>
    <col min="10" max="23" width="8.5546875" customWidth="1"/>
    <col min="24" max="24" width="9.21875" style="1" customWidth="1"/>
    <col min="25" max="25" width="12.44140625" style="6" bestFit="1" customWidth="1"/>
    <col min="26" max="26" width="8.5546875" customWidth="1"/>
  </cols>
  <sheetData>
    <row r="1" spans="1:25" ht="15.6" thickBot="1" x14ac:dyDescent="0.4">
      <c r="A1" s="50" t="s">
        <v>39</v>
      </c>
      <c r="B1" s="50"/>
      <c r="C1" s="41"/>
      <c r="D1" s="41"/>
      <c r="E1" s="23"/>
      <c r="F1" s="23"/>
      <c r="G1" s="24"/>
      <c r="H1" s="23"/>
      <c r="I1"/>
      <c r="V1" s="1"/>
      <c r="W1" s="1"/>
      <c r="X1" s="3" t="s">
        <v>10</v>
      </c>
      <c r="Y1" s="12" t="s">
        <v>3</v>
      </c>
    </row>
    <row r="2" spans="1:25" ht="10.050000000000001" customHeight="1" x14ac:dyDescent="0.35">
      <c r="A2" s="23"/>
      <c r="B2" s="24"/>
      <c r="C2" s="23"/>
      <c r="D2" s="23"/>
      <c r="E2" s="23"/>
      <c r="F2" s="23"/>
      <c r="G2" s="23"/>
      <c r="H2" s="23"/>
      <c r="X2" s="1">
        <v>-4.0999999999999996</v>
      </c>
      <c r="Y2" s="6" t="s">
        <v>1</v>
      </c>
    </row>
    <row r="3" spans="1:25" x14ac:dyDescent="0.35">
      <c r="A3" s="46" t="s">
        <v>30</v>
      </c>
      <c r="B3" s="46"/>
      <c r="C3" s="23"/>
      <c r="D3" s="46" t="s">
        <v>50</v>
      </c>
      <c r="E3" s="46"/>
      <c r="F3" s="23"/>
      <c r="G3" s="46" t="s">
        <v>51</v>
      </c>
      <c r="H3" s="46"/>
      <c r="I3"/>
      <c r="X3" s="1">
        <v>-4</v>
      </c>
      <c r="Y3" s="6">
        <f>10*(_xlfn.T.DIST(X3,$B$4,1)-_xlfn.T.DIST(X2,$B$4,1))</f>
        <v>4.8429572567769419E-3</v>
      </c>
    </row>
    <row r="4" spans="1:25" x14ac:dyDescent="0.35">
      <c r="A4" s="24" t="s">
        <v>35</v>
      </c>
      <c r="B4" s="27">
        <v>5</v>
      </c>
      <c r="C4" s="24"/>
      <c r="D4" s="24" t="s">
        <v>16</v>
      </c>
      <c r="E4" s="27">
        <v>-1</v>
      </c>
      <c r="F4" s="24"/>
      <c r="G4" s="24" t="s">
        <v>37</v>
      </c>
      <c r="H4" s="32">
        <v>0.01</v>
      </c>
      <c r="I4"/>
      <c r="X4" s="1">
        <v>-3.9</v>
      </c>
      <c r="Y4" s="6">
        <f t="shared" ref="Y4:Y67" si="0">10*(_xlfn.T.DIST(X4,$B$4,1)-_xlfn.T.DIST(X3,$B$4,1))</f>
        <v>5.4293853425797095E-3</v>
      </c>
    </row>
    <row r="5" spans="1:25" x14ac:dyDescent="0.35">
      <c r="A5" s="24"/>
      <c r="B5" s="24"/>
      <c r="C5" s="24"/>
      <c r="D5" s="24" t="s">
        <v>17</v>
      </c>
      <c r="E5" s="27">
        <v>2</v>
      </c>
      <c r="F5" s="24"/>
      <c r="G5" s="24" t="s">
        <v>38</v>
      </c>
      <c r="H5" s="32">
        <v>0.05</v>
      </c>
      <c r="I5"/>
      <c r="X5" s="1">
        <v>-3.8</v>
      </c>
      <c r="Y5" s="6">
        <f t="shared" si="0"/>
        <v>6.0959508747720353E-3</v>
      </c>
    </row>
    <row r="6" spans="1:25" x14ac:dyDescent="0.35">
      <c r="A6" s="24"/>
      <c r="B6" s="24"/>
      <c r="C6" s="24"/>
      <c r="D6" s="24"/>
      <c r="E6" s="24"/>
      <c r="F6" s="24"/>
      <c r="G6" s="24"/>
      <c r="H6" s="24"/>
      <c r="I6"/>
      <c r="X6" s="1">
        <v>-3.7</v>
      </c>
      <c r="Y6" s="6">
        <f t="shared" si="0"/>
        <v>6.8546212569865501E-3</v>
      </c>
    </row>
    <row r="7" spans="1:25" x14ac:dyDescent="0.35">
      <c r="A7" s="42" t="s">
        <v>18</v>
      </c>
      <c r="B7" s="40">
        <v>0</v>
      </c>
      <c r="C7" s="24"/>
      <c r="D7" s="24" t="s">
        <v>62</v>
      </c>
      <c r="E7" s="29">
        <f>_xlfn.T.DIST(E4,B4,1)</f>
        <v>0.18160873382456139</v>
      </c>
      <c r="F7" s="42"/>
      <c r="G7" s="24" t="s">
        <v>21</v>
      </c>
      <c r="H7" s="39">
        <f>_xlfn.T.INV(H4,B4)</f>
        <v>-3.3649299989072183</v>
      </c>
      <c r="I7"/>
      <c r="X7" s="1">
        <v>-3.6</v>
      </c>
      <c r="Y7" s="6">
        <f t="shared" si="0"/>
        <v>7.7192497753470705E-3</v>
      </c>
    </row>
    <row r="8" spans="1:25" x14ac:dyDescent="0.35">
      <c r="A8" s="42" t="s">
        <v>19</v>
      </c>
      <c r="B8" s="40">
        <v>1</v>
      </c>
      <c r="C8" s="24"/>
      <c r="D8" s="24" t="s">
        <v>36</v>
      </c>
      <c r="E8" s="29">
        <f>_xlfn.T.DIST.RT(E5,B4)</f>
        <v>5.0969739414929181E-2</v>
      </c>
      <c r="F8" s="24"/>
      <c r="G8" s="24" t="s">
        <v>22</v>
      </c>
      <c r="H8" s="39">
        <f>_xlfn.T.INV(1-H5,B4)</f>
        <v>2.0150483733330233</v>
      </c>
      <c r="I8"/>
      <c r="X8" s="1">
        <v>-3.5</v>
      </c>
      <c r="Y8" s="6">
        <f t="shared" si="0"/>
        <v>8.7058742726241461E-3</v>
      </c>
    </row>
    <row r="9" spans="1:25" ht="15.6" x14ac:dyDescent="0.35">
      <c r="A9" s="24"/>
      <c r="B9" s="24"/>
      <c r="C9" s="24"/>
      <c r="D9" s="24" t="s">
        <v>63</v>
      </c>
      <c r="E9" s="29">
        <f>1-E7-E8</f>
        <v>0.76742152676050945</v>
      </c>
      <c r="F9" s="24"/>
      <c r="G9" s="24"/>
      <c r="H9" s="24"/>
      <c r="I9"/>
      <c r="X9" s="1">
        <v>-3.4</v>
      </c>
      <c r="Y9" s="6">
        <f t="shared" si="0"/>
        <v>9.8330589928241098E-3</v>
      </c>
    </row>
    <row r="10" spans="1:25" x14ac:dyDescent="0.35">
      <c r="D10" s="2"/>
      <c r="E10" s="1" t="s">
        <v>1</v>
      </c>
      <c r="G10" s="11"/>
      <c r="I10"/>
      <c r="X10" s="1">
        <v>-3.3</v>
      </c>
      <c r="Y10" s="6">
        <f t="shared" si="0"/>
        <v>1.1122283580699034E-2</v>
      </c>
    </row>
    <row r="11" spans="1:25" x14ac:dyDescent="0.35">
      <c r="E11" s="1" t="s">
        <v>1</v>
      </c>
      <c r="G11" s="11"/>
      <c r="I11"/>
      <c r="X11" s="1">
        <v>-3.2</v>
      </c>
      <c r="Y11" s="6">
        <f t="shared" si="0"/>
        <v>1.2598382516512529E-2</v>
      </c>
    </row>
    <row r="12" spans="1:25" x14ac:dyDescent="0.35">
      <c r="E12" s="1"/>
      <c r="G12" s="11"/>
      <c r="I12"/>
      <c r="X12" s="1">
        <v>-3.1</v>
      </c>
      <c r="Y12" s="6">
        <f t="shared" si="0"/>
        <v>1.4290036933673651E-2</v>
      </c>
    </row>
    <row r="13" spans="1:25" x14ac:dyDescent="0.35">
      <c r="E13" s="1"/>
      <c r="G13" s="11"/>
      <c r="I13"/>
      <c r="X13" s="1">
        <v>-3</v>
      </c>
      <c r="Y13" s="6">
        <f t="shared" si="0"/>
        <v>1.6230318537136836E-2</v>
      </c>
    </row>
    <row r="14" spans="1:25" x14ac:dyDescent="0.35">
      <c r="H14" s="1"/>
      <c r="I14"/>
      <c r="X14" s="1">
        <v>-2.9</v>
      </c>
      <c r="Y14" s="6">
        <f t="shared" si="0"/>
        <v>1.8457281861546174E-2</v>
      </c>
    </row>
    <row r="15" spans="1:25" x14ac:dyDescent="0.35">
      <c r="H15" s="1"/>
      <c r="I15"/>
      <c r="X15" s="1">
        <v>-2.8</v>
      </c>
      <c r="Y15" s="6">
        <f t="shared" si="0"/>
        <v>2.1014595928967178E-2</v>
      </c>
    </row>
    <row r="16" spans="1:25" x14ac:dyDescent="0.35">
      <c r="H16" s="1"/>
      <c r="I16"/>
      <c r="X16" s="1">
        <v>-2.7</v>
      </c>
      <c r="Y16" s="6">
        <f t="shared" si="0"/>
        <v>2.395219892574213E-2</v>
      </c>
    </row>
    <row r="17" spans="6:25" x14ac:dyDescent="0.35">
      <c r="H17" s="1"/>
      <c r="I17"/>
      <c r="X17" s="1">
        <v>-2.6</v>
      </c>
      <c r="Y17" s="6">
        <f t="shared" si="0"/>
        <v>2.7326949144332001E-2</v>
      </c>
    </row>
    <row r="18" spans="6:25" x14ac:dyDescent="0.35">
      <c r="F18" s="1"/>
      <c r="I18"/>
      <c r="X18" s="1">
        <v>-2.5</v>
      </c>
      <c r="Y18" s="6">
        <f t="shared" si="0"/>
        <v>3.1203231363980746E-2</v>
      </c>
    </row>
    <row r="19" spans="6:25" x14ac:dyDescent="0.35">
      <c r="F19" s="1"/>
      <c r="X19" s="1">
        <v>-2.4</v>
      </c>
      <c r="Y19" s="6">
        <f t="shared" si="0"/>
        <v>3.565345926825815E-2</v>
      </c>
    </row>
    <row r="20" spans="6:25" x14ac:dyDescent="0.35">
      <c r="F20" s="1"/>
      <c r="X20" s="1">
        <v>-2.2999999999999998</v>
      </c>
      <c r="Y20" s="6">
        <f t="shared" si="0"/>
        <v>4.0758390680047142E-2</v>
      </c>
    </row>
    <row r="21" spans="6:25" x14ac:dyDescent="0.35">
      <c r="F21" s="1"/>
      <c r="X21" s="1">
        <v>-2.2000000000000002</v>
      </c>
      <c r="Y21" s="6">
        <f t="shared" si="0"/>
        <v>4.6607142855725411E-2</v>
      </c>
    </row>
    <row r="22" spans="6:25" x14ac:dyDescent="0.35">
      <c r="F22" s="1"/>
      <c r="X22" s="1">
        <v>-2.1</v>
      </c>
      <c r="Y22" s="6">
        <f t="shared" si="0"/>
        <v>5.3296759907081603E-2</v>
      </c>
    </row>
    <row r="23" spans="6:25" x14ac:dyDescent="0.35">
      <c r="F23" s="1"/>
      <c r="X23" s="1">
        <v>-2</v>
      </c>
      <c r="Y23" s="6">
        <f t="shared" si="0"/>
        <v>6.0931144726298347E-2</v>
      </c>
    </row>
    <row r="24" spans="6:25" x14ac:dyDescent="0.35">
      <c r="F24" s="1"/>
      <c r="X24" s="1">
        <v>-1.9</v>
      </c>
      <c r="Y24" s="6">
        <f t="shared" si="0"/>
        <v>6.961912635734889E-2</v>
      </c>
    </row>
    <row r="25" spans="6:25" x14ac:dyDescent="0.35">
      <c r="F25" s="1"/>
      <c r="X25" s="1">
        <v>-1.8</v>
      </c>
      <c r="Y25" s="6">
        <f t="shared" si="0"/>
        <v>7.9471395847820064E-2</v>
      </c>
    </row>
    <row r="26" spans="6:25" x14ac:dyDescent="0.35">
      <c r="F26" s="1"/>
      <c r="X26" s="1">
        <v>-1.7</v>
      </c>
      <c r="Y26" s="6">
        <f t="shared" si="0"/>
        <v>9.0596017887158847E-2</v>
      </c>
    </row>
    <row r="27" spans="6:25" x14ac:dyDescent="0.35">
      <c r="F27" s="1"/>
      <c r="X27" s="1">
        <v>-1.6</v>
      </c>
      <c r="Y27" s="6">
        <f t="shared" si="0"/>
        <v>0.10309222488428957</v>
      </c>
    </row>
    <row r="28" spans="6:25" x14ac:dyDescent="0.35">
      <c r="F28" s="1"/>
      <c r="X28" s="1">
        <v>-1.5</v>
      </c>
      <c r="Y28" s="6">
        <f t="shared" si="0"/>
        <v>0.11704224208645836</v>
      </c>
    </row>
    <row r="29" spans="6:25" x14ac:dyDescent="0.35">
      <c r="F29" s="1"/>
      <c r="X29" s="1">
        <v>-1.4</v>
      </c>
      <c r="Y29" s="6">
        <f t="shared" si="0"/>
        <v>0.13250099843435392</v>
      </c>
    </row>
    <row r="30" spans="6:25" x14ac:dyDescent="0.35">
      <c r="F30" s="1"/>
      <c r="X30" s="1">
        <v>-1.3</v>
      </c>
      <c r="Y30" s="6">
        <f t="shared" si="0"/>
        <v>0.14948377120666434</v>
      </c>
    </row>
    <row r="31" spans="6:25" x14ac:dyDescent="0.35">
      <c r="X31" s="1">
        <v>-1.2</v>
      </c>
      <c r="Y31" s="6">
        <f t="shared" si="0"/>
        <v>0.16795211267712551</v>
      </c>
    </row>
    <row r="32" spans="6:25" x14ac:dyDescent="0.35">
      <c r="X32" s="1">
        <v>-1.1000000000000001</v>
      </c>
      <c r="Y32" s="6">
        <f t="shared" si="0"/>
        <v>0.18779882143265786</v>
      </c>
    </row>
    <row r="33" spans="24:25" x14ac:dyDescent="0.35">
      <c r="X33" s="1">
        <v>-1</v>
      </c>
      <c r="Y33" s="6">
        <f t="shared" si="0"/>
        <v>0.20883323328244469</v>
      </c>
    </row>
    <row r="34" spans="24:25" x14ac:dyDescent="0.35">
      <c r="X34" s="1">
        <v>-0.9</v>
      </c>
      <c r="Y34" s="6">
        <f t="shared" si="0"/>
        <v>0.23076866347750358</v>
      </c>
    </row>
    <row r="35" spans="24:25" x14ac:dyDescent="0.35">
      <c r="X35" s="1">
        <v>-0.8</v>
      </c>
      <c r="Y35" s="6">
        <f t="shared" si="0"/>
        <v>0.25321433279556688</v>
      </c>
    </row>
    <row r="36" spans="24:25" x14ac:dyDescent="0.35">
      <c r="X36" s="1">
        <v>-0.7</v>
      </c>
      <c r="Y36" s="6">
        <f t="shared" si="0"/>
        <v>0.27567440705539764</v>
      </c>
    </row>
    <row r="37" spans="24:25" x14ac:dyDescent="0.35">
      <c r="X37" s="1">
        <v>-0.6</v>
      </c>
      <c r="Y37" s="6">
        <f t="shared" si="0"/>
        <v>0.29755669532995022</v>
      </c>
    </row>
    <row r="38" spans="24:25" x14ac:dyDescent="0.35">
      <c r="X38" s="1">
        <v>-0.5</v>
      </c>
      <c r="Y38" s="6">
        <f t="shared" si="0"/>
        <v>0.3181929213006135</v>
      </c>
    </row>
    <row r="39" spans="24:25" x14ac:dyDescent="0.35">
      <c r="X39" s="1">
        <v>-0.4</v>
      </c>
      <c r="Y39" s="6">
        <f t="shared" si="0"/>
        <v>0.33687121596092662</v>
      </c>
    </row>
    <row r="40" spans="24:25" x14ac:dyDescent="0.35">
      <c r="X40" s="1">
        <v>-0.3</v>
      </c>
      <c r="Y40" s="6">
        <f t="shared" si="0"/>
        <v>0.35287963715079973</v>
      </c>
    </row>
    <row r="41" spans="24:25" x14ac:dyDescent="0.35">
      <c r="X41" s="1">
        <v>-0.2</v>
      </c>
      <c r="Y41" s="6">
        <f t="shared" si="0"/>
        <v>0.3655573586627725</v>
      </c>
    </row>
    <row r="42" spans="24:25" x14ac:dyDescent="0.35">
      <c r="X42" s="1">
        <v>-0.1</v>
      </c>
      <c r="Y42" s="6">
        <f t="shared" si="0"/>
        <v>0.37434813579415749</v>
      </c>
    </row>
    <row r="43" spans="24:25" x14ac:dyDescent="0.35">
      <c r="X43" s="1">
        <v>0</v>
      </c>
      <c r="Y43" s="6">
        <f t="shared" si="0"/>
        <v>0.378849294226698</v>
      </c>
    </row>
    <row r="44" spans="24:25" x14ac:dyDescent="0.35">
      <c r="X44" s="1">
        <v>9.9999999999999603E-2</v>
      </c>
      <c r="Y44" s="6">
        <f t="shared" si="0"/>
        <v>0.37884929422669633</v>
      </c>
    </row>
    <row r="45" spans="24:25" x14ac:dyDescent="0.35">
      <c r="X45" s="1">
        <v>0.2</v>
      </c>
      <c r="Y45" s="6">
        <f t="shared" si="0"/>
        <v>0.37434813579415915</v>
      </c>
    </row>
    <row r="46" spans="24:25" x14ac:dyDescent="0.35">
      <c r="X46" s="1">
        <v>0.3</v>
      </c>
      <c r="Y46" s="6">
        <f t="shared" si="0"/>
        <v>0.3655573586627725</v>
      </c>
    </row>
    <row r="47" spans="24:25" x14ac:dyDescent="0.35">
      <c r="X47" s="1">
        <v>0.4</v>
      </c>
      <c r="Y47" s="6">
        <f t="shared" si="0"/>
        <v>0.35287963715079917</v>
      </c>
    </row>
    <row r="48" spans="24:25" x14ac:dyDescent="0.35">
      <c r="X48" s="1">
        <v>0.5</v>
      </c>
      <c r="Y48" s="6">
        <f t="shared" si="0"/>
        <v>0.33687121596092773</v>
      </c>
    </row>
    <row r="49" spans="24:25" x14ac:dyDescent="0.35">
      <c r="X49" s="1">
        <v>0.6</v>
      </c>
      <c r="Y49" s="6">
        <f t="shared" si="0"/>
        <v>0.31819292130061294</v>
      </c>
    </row>
    <row r="50" spans="24:25" x14ac:dyDescent="0.35">
      <c r="X50" s="1">
        <v>0.7</v>
      </c>
      <c r="Y50" s="6">
        <f t="shared" si="0"/>
        <v>0.29755669532995022</v>
      </c>
    </row>
    <row r="51" spans="24:25" x14ac:dyDescent="0.35">
      <c r="X51" s="1">
        <v>0.8</v>
      </c>
      <c r="Y51" s="6">
        <f t="shared" si="0"/>
        <v>0.27567440705539736</v>
      </c>
    </row>
    <row r="52" spans="24:25" x14ac:dyDescent="0.35">
      <c r="X52" s="1">
        <v>0.9</v>
      </c>
      <c r="Y52" s="6">
        <f t="shared" si="0"/>
        <v>0.25321433279556715</v>
      </c>
    </row>
    <row r="53" spans="24:25" x14ac:dyDescent="0.35">
      <c r="X53" s="1">
        <v>1</v>
      </c>
      <c r="Y53" s="6">
        <f t="shared" si="0"/>
        <v>0.23076866347750413</v>
      </c>
    </row>
    <row r="54" spans="24:25" x14ac:dyDescent="0.35">
      <c r="X54" s="1">
        <v>1.1000000000000001</v>
      </c>
      <c r="Y54" s="6">
        <f t="shared" si="0"/>
        <v>0.20883323328244385</v>
      </c>
    </row>
    <row r="55" spans="24:25" x14ac:dyDescent="0.35">
      <c r="X55" s="1">
        <v>1.2</v>
      </c>
      <c r="Y55" s="6">
        <f t="shared" si="0"/>
        <v>0.18779882143265869</v>
      </c>
    </row>
    <row r="56" spans="24:25" x14ac:dyDescent="0.35">
      <c r="X56" s="1">
        <v>1.3</v>
      </c>
      <c r="Y56" s="6">
        <f t="shared" si="0"/>
        <v>0.16795211267712551</v>
      </c>
    </row>
    <row r="57" spans="24:25" x14ac:dyDescent="0.35">
      <c r="X57" s="1">
        <v>1.4</v>
      </c>
      <c r="Y57" s="6">
        <f t="shared" si="0"/>
        <v>0.14948377120666434</v>
      </c>
    </row>
    <row r="58" spans="24:25" x14ac:dyDescent="0.35">
      <c r="X58" s="1">
        <v>1.50000000000001</v>
      </c>
      <c r="Y58" s="6">
        <f t="shared" si="0"/>
        <v>0.13250099843436614</v>
      </c>
    </row>
    <row r="59" spans="24:25" x14ac:dyDescent="0.35">
      <c r="X59" s="1">
        <v>1.6</v>
      </c>
      <c r="Y59" s="6">
        <f t="shared" si="0"/>
        <v>0.11704224208644587</v>
      </c>
    </row>
    <row r="60" spans="24:25" x14ac:dyDescent="0.35">
      <c r="X60" s="1">
        <v>1.7</v>
      </c>
      <c r="Y60" s="6">
        <f t="shared" si="0"/>
        <v>0.10309222488428915</v>
      </c>
    </row>
    <row r="61" spans="24:25" x14ac:dyDescent="0.35">
      <c r="X61" s="1">
        <v>1.80000000000001</v>
      </c>
      <c r="Y61" s="6">
        <f t="shared" si="0"/>
        <v>9.0596017887166758E-2</v>
      </c>
    </row>
    <row r="62" spans="24:25" x14ac:dyDescent="0.35">
      <c r="X62" s="1">
        <v>1.9000000000000099</v>
      </c>
      <c r="Y62" s="6">
        <f t="shared" si="0"/>
        <v>7.9471395847819926E-2</v>
      </c>
    </row>
    <row r="63" spans="24:25" x14ac:dyDescent="0.35">
      <c r="X63" s="1">
        <v>2.0000000000000102</v>
      </c>
      <c r="Y63" s="6">
        <f t="shared" si="0"/>
        <v>6.9619126357348682E-2</v>
      </c>
    </row>
    <row r="64" spans="24:25" x14ac:dyDescent="0.35">
      <c r="X64" s="1">
        <v>2.1</v>
      </c>
      <c r="Y64" s="6">
        <f t="shared" si="0"/>
        <v>6.0931144726290576E-2</v>
      </c>
    </row>
    <row r="65" spans="24:25" x14ac:dyDescent="0.35">
      <c r="X65" s="1">
        <v>2.2000000000000099</v>
      </c>
      <c r="Y65" s="6">
        <f t="shared" si="0"/>
        <v>5.3296759907086599E-2</v>
      </c>
    </row>
    <row r="66" spans="24:25" x14ac:dyDescent="0.35">
      <c r="X66" s="1">
        <v>2.30000000000001</v>
      </c>
      <c r="Y66" s="6">
        <f t="shared" si="0"/>
        <v>4.6607142855724648E-2</v>
      </c>
    </row>
    <row r="67" spans="24:25" x14ac:dyDescent="0.35">
      <c r="X67" s="1">
        <v>2.4000000000000101</v>
      </c>
      <c r="Y67" s="6">
        <f t="shared" si="0"/>
        <v>4.075839068004683E-2</v>
      </c>
    </row>
    <row r="68" spans="24:25" x14ac:dyDescent="0.35">
      <c r="X68" s="1">
        <v>2.5000000000000102</v>
      </c>
      <c r="Y68" s="6">
        <f t="shared" ref="Y68:Y83" si="1">10*(_xlfn.T.DIST(X68,$B$4,1)-_xlfn.T.DIST(X67,$B$4,1))</f>
        <v>3.5653459268257803E-2</v>
      </c>
    </row>
    <row r="69" spans="24:25" x14ac:dyDescent="0.35">
      <c r="X69" s="1">
        <v>2.6000000000000099</v>
      </c>
      <c r="Y69" s="6">
        <f t="shared" si="1"/>
        <v>3.1203231363980954E-2</v>
      </c>
    </row>
    <row r="70" spans="24:25" x14ac:dyDescent="0.35">
      <c r="X70" s="1">
        <v>2.7000000000000099</v>
      </c>
      <c r="Y70" s="6">
        <f t="shared" si="1"/>
        <v>2.7326949144330648E-2</v>
      </c>
    </row>
    <row r="71" spans="24:25" x14ac:dyDescent="0.35">
      <c r="X71" s="1">
        <v>2.80000000000001</v>
      </c>
      <c r="Y71" s="6">
        <f t="shared" si="1"/>
        <v>2.3952198925741852E-2</v>
      </c>
    </row>
    <row r="72" spans="24:25" x14ac:dyDescent="0.35">
      <c r="X72" s="1">
        <v>2.9000000000000101</v>
      </c>
      <c r="Y72" s="6">
        <f t="shared" si="1"/>
        <v>2.1014595928967594E-2</v>
      </c>
    </row>
    <row r="73" spans="24:25" x14ac:dyDescent="0.35">
      <c r="X73" s="1">
        <v>3.0000000000000102</v>
      </c>
      <c r="Y73" s="6">
        <f t="shared" si="1"/>
        <v>1.8457281861545827E-2</v>
      </c>
    </row>
    <row r="74" spans="24:25" x14ac:dyDescent="0.35">
      <c r="X74" s="1">
        <v>3.1000000000000099</v>
      </c>
      <c r="Y74" s="6">
        <f t="shared" si="1"/>
        <v>1.6230318537137078E-2</v>
      </c>
    </row>
    <row r="75" spans="24:25" x14ac:dyDescent="0.35">
      <c r="X75" s="1">
        <v>3.2000000000000099</v>
      </c>
      <c r="Y75" s="6">
        <f t="shared" si="1"/>
        <v>1.4290036933672923E-2</v>
      </c>
    </row>
    <row r="76" spans="24:25" x14ac:dyDescent="0.35">
      <c r="X76" s="1">
        <v>3.30000000000001</v>
      </c>
      <c r="Y76" s="6">
        <f t="shared" si="1"/>
        <v>1.259838251651213E-2</v>
      </c>
    </row>
    <row r="77" spans="24:25" x14ac:dyDescent="0.35">
      <c r="X77" s="1">
        <v>3.4000000000000101</v>
      </c>
      <c r="Y77" s="6">
        <f t="shared" si="1"/>
        <v>1.1122283580698999E-2</v>
      </c>
    </row>
    <row r="78" spans="24:25" x14ac:dyDescent="0.35">
      <c r="X78" s="1">
        <v>3.5000000000000102</v>
      </c>
      <c r="Y78" s="6">
        <f t="shared" si="1"/>
        <v>9.8330589928241618E-3</v>
      </c>
    </row>
    <row r="79" spans="24:25" x14ac:dyDescent="0.35">
      <c r="X79" s="1">
        <v>3.6000000000000099</v>
      </c>
      <c r="Y79" s="6">
        <f t="shared" si="1"/>
        <v>8.7058742726242588E-3</v>
      </c>
    </row>
    <row r="80" spans="24:25" x14ac:dyDescent="0.35">
      <c r="X80" s="1">
        <v>3.7000000000000099</v>
      </c>
      <c r="Y80" s="6">
        <f t="shared" si="1"/>
        <v>7.7192497753464373E-3</v>
      </c>
    </row>
    <row r="81" spans="24:25" x14ac:dyDescent="0.35">
      <c r="X81" s="1">
        <v>3.80000000000001</v>
      </c>
      <c r="Y81" s="6">
        <f t="shared" si="1"/>
        <v>6.8546212569864373E-3</v>
      </c>
    </row>
    <row r="82" spans="24:25" x14ac:dyDescent="0.35">
      <c r="X82" s="1">
        <v>3.9000000000000101</v>
      </c>
      <c r="Y82" s="6">
        <f t="shared" si="1"/>
        <v>6.0959508747726598E-3</v>
      </c>
    </row>
    <row r="83" spans="24:25" x14ac:dyDescent="0.35">
      <c r="X83" s="1">
        <v>4.0000000000000098</v>
      </c>
      <c r="Y83" s="6">
        <f t="shared" si="1"/>
        <v>5.429385342579085E-3</v>
      </c>
    </row>
  </sheetData>
  <mergeCells count="4">
    <mergeCell ref="A1:B1"/>
    <mergeCell ref="D3:E3"/>
    <mergeCell ref="G3:H3"/>
    <mergeCell ref="A3:B3"/>
  </mergeCells>
  <phoneticPr fontId="5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zoomScale="125" workbookViewId="0">
      <selection sqref="A1:B1"/>
    </sheetView>
  </sheetViews>
  <sheetFormatPr defaultColWidth="8.5546875" defaultRowHeight="15" x14ac:dyDescent="0.35"/>
  <cols>
    <col min="1" max="1" width="19.44140625" customWidth="1"/>
    <col min="2" max="2" width="9.21875" style="1" customWidth="1"/>
    <col min="3" max="3" width="3.77734375" customWidth="1"/>
    <col min="4" max="4" width="11.77734375" style="10" customWidth="1"/>
    <col min="5" max="5" width="10.21875" customWidth="1"/>
    <col min="6" max="6" width="3.77734375" customWidth="1"/>
    <col min="7" max="7" width="12" style="10" customWidth="1"/>
    <col min="8" max="8" width="9.21875" customWidth="1"/>
    <col min="9" max="9" width="9.21875" style="1" customWidth="1"/>
    <col min="10" max="23" width="8.5546875" customWidth="1"/>
    <col min="24" max="24" width="9.21875" style="1" customWidth="1"/>
    <col min="25" max="25" width="17" style="15" bestFit="1" customWidth="1"/>
    <col min="26" max="26" width="8.5546875" style="13" customWidth="1"/>
  </cols>
  <sheetData>
    <row r="1" spans="1:25" ht="15.6" thickBot="1" x14ac:dyDescent="0.4">
      <c r="A1" s="48" t="s">
        <v>40</v>
      </c>
      <c r="B1" s="48"/>
      <c r="C1" s="41"/>
      <c r="D1" s="41"/>
      <c r="E1" s="23"/>
      <c r="F1" s="23"/>
      <c r="G1" s="24"/>
      <c r="H1" s="23"/>
      <c r="I1"/>
      <c r="W1" s="1"/>
      <c r="X1" s="3" t="s">
        <v>12</v>
      </c>
      <c r="Y1" s="14" t="s">
        <v>3</v>
      </c>
    </row>
    <row r="2" spans="1:25" ht="10.050000000000001" customHeight="1" x14ac:dyDescent="0.35">
      <c r="A2" s="23"/>
      <c r="B2" s="24"/>
      <c r="C2" s="23"/>
      <c r="D2" s="23"/>
      <c r="E2" s="23"/>
      <c r="F2" s="23"/>
      <c r="G2" s="23"/>
      <c r="H2" s="23"/>
      <c r="U2" t="s">
        <v>6</v>
      </c>
      <c r="X2" s="1">
        <v>0</v>
      </c>
    </row>
    <row r="3" spans="1:25" x14ac:dyDescent="0.35">
      <c r="A3" s="46" t="s">
        <v>30</v>
      </c>
      <c r="B3" s="46"/>
      <c r="C3" s="43"/>
      <c r="D3" s="46" t="s">
        <v>50</v>
      </c>
      <c r="E3" s="46"/>
      <c r="F3" s="23"/>
      <c r="G3" s="46" t="s">
        <v>51</v>
      </c>
      <c r="H3" s="46"/>
      <c r="I3"/>
      <c r="U3">
        <f>4*B7/80</f>
        <v>1.5</v>
      </c>
      <c r="X3" s="1">
        <f>X2+$U$3</f>
        <v>1.5</v>
      </c>
      <c r="Y3" s="15">
        <f>(_xlfn.CHISQ.DIST(X3,$B$4,1)-_xlfn.CHISQ.DIST(X2,$B$4,1))/U$3</f>
        <v>3.3759519118808992E-15</v>
      </c>
    </row>
    <row r="4" spans="1:25" x14ac:dyDescent="0.35">
      <c r="A4" s="24" t="s">
        <v>35</v>
      </c>
      <c r="B4" s="27">
        <v>30</v>
      </c>
      <c r="C4" s="24"/>
      <c r="D4" s="24" t="s">
        <v>16</v>
      </c>
      <c r="E4" s="27">
        <v>8</v>
      </c>
      <c r="F4" s="24"/>
      <c r="G4" s="24" t="s">
        <v>58</v>
      </c>
      <c r="H4" s="32">
        <v>0.25</v>
      </c>
      <c r="I4"/>
      <c r="X4" s="1">
        <f t="shared" ref="X4:X67" si="0">X3+$U$3</f>
        <v>3</v>
      </c>
      <c r="Y4" s="15">
        <f t="shared" ref="Y4:Y67" si="1">(_xlfn.CHISQ.DIST(X4,$B$4,1)-_xlfn.CHISQ.DIST(X3,$B$4,1))/U$3</f>
        <v>5.49281064986931E-11</v>
      </c>
    </row>
    <row r="5" spans="1:25" x14ac:dyDescent="0.35">
      <c r="A5" s="24"/>
      <c r="B5" s="24" t="s">
        <v>1</v>
      </c>
      <c r="C5" s="24"/>
      <c r="D5" s="24" t="s">
        <v>17</v>
      </c>
      <c r="E5" s="27">
        <v>16</v>
      </c>
      <c r="F5" s="24"/>
      <c r="G5" s="24" t="s">
        <v>41</v>
      </c>
      <c r="H5" s="32">
        <v>0.9</v>
      </c>
      <c r="I5"/>
      <c r="X5" s="1">
        <f t="shared" si="0"/>
        <v>4.5</v>
      </c>
      <c r="Y5" s="15">
        <f t="shared" si="1"/>
        <v>1.1916423092732101E-8</v>
      </c>
    </row>
    <row r="6" spans="1:25" x14ac:dyDescent="0.35">
      <c r="A6" s="24"/>
      <c r="B6" s="24"/>
      <c r="C6" s="24"/>
      <c r="D6" s="24"/>
      <c r="E6" s="24" t="s">
        <v>1</v>
      </c>
      <c r="F6" s="24"/>
      <c r="G6" s="24"/>
      <c r="H6" s="24"/>
      <c r="I6"/>
      <c r="X6" s="1">
        <f t="shared" si="0"/>
        <v>6</v>
      </c>
      <c r="Y6" s="15">
        <f t="shared" si="1"/>
        <v>4.3495258625185834E-7</v>
      </c>
    </row>
    <row r="7" spans="1:25" x14ac:dyDescent="0.35">
      <c r="A7" s="42" t="s">
        <v>18</v>
      </c>
      <c r="B7" s="40">
        <f>B4</f>
        <v>30</v>
      </c>
      <c r="C7" s="24"/>
      <c r="D7" s="24" t="s">
        <v>52</v>
      </c>
      <c r="E7" s="29">
        <f>_xlfn.CHISQ.DIST(E4,B4,1)</f>
        <v>1.9931727482710028E-5</v>
      </c>
      <c r="F7" s="42"/>
      <c r="G7" s="24" t="s">
        <v>21</v>
      </c>
      <c r="H7" s="39">
        <f>_xlfn.CHISQ.INV(H4,B4)</f>
        <v>24.477607664886261</v>
      </c>
      <c r="I7"/>
      <c r="X7" s="1">
        <f t="shared" si="0"/>
        <v>7.5</v>
      </c>
      <c r="Y7" s="15">
        <f t="shared" si="1"/>
        <v>5.9069052857026618E-6</v>
      </c>
    </row>
    <row r="8" spans="1:25" x14ac:dyDescent="0.35">
      <c r="A8" s="42" t="s">
        <v>19</v>
      </c>
      <c r="B8" s="40">
        <f>2*B4</f>
        <v>60</v>
      </c>
      <c r="C8" s="24"/>
      <c r="D8" s="24" t="s">
        <v>42</v>
      </c>
      <c r="E8" s="29">
        <f>_xlfn.CHISQ.DIST.RT(E5,B4)</f>
        <v>0.98274300960203353</v>
      </c>
      <c r="F8" s="24"/>
      <c r="G8" s="24" t="s">
        <v>22</v>
      </c>
      <c r="H8" s="39">
        <f>_xlfn.CHISQ.INV.RT(H5,B4)</f>
        <v>20.599234614585342</v>
      </c>
      <c r="I8"/>
      <c r="X8" s="1">
        <f t="shared" si="0"/>
        <v>9</v>
      </c>
      <c r="Y8" s="15">
        <f t="shared" si="1"/>
        <v>4.2753186504365034E-5</v>
      </c>
    </row>
    <row r="9" spans="1:25" ht="15.6" x14ac:dyDescent="0.35">
      <c r="A9" s="24"/>
      <c r="B9" s="24"/>
      <c r="C9" s="24"/>
      <c r="D9" s="24" t="s">
        <v>54</v>
      </c>
      <c r="E9" s="29">
        <f>1-E8-E7</f>
        <v>1.7237058670483755E-2</v>
      </c>
      <c r="F9" s="24"/>
      <c r="G9" s="24"/>
      <c r="H9" s="24"/>
      <c r="I9"/>
      <c r="X9" s="1">
        <f t="shared" si="0"/>
        <v>10.5</v>
      </c>
      <c r="Y9" s="15">
        <f t="shared" si="1"/>
        <v>2.0039682435196815E-4</v>
      </c>
    </row>
    <row r="10" spans="1:25" x14ac:dyDescent="0.35">
      <c r="A10" s="1"/>
      <c r="C10" s="1"/>
      <c r="D10" s="11"/>
      <c r="E10" s="6" t="s">
        <v>1</v>
      </c>
      <c r="F10" s="1"/>
      <c r="G10" s="11"/>
      <c r="H10" s="1"/>
      <c r="I10"/>
      <c r="X10" s="1">
        <f t="shared" si="0"/>
        <v>12</v>
      </c>
      <c r="Y10" s="15">
        <f t="shared" si="1"/>
        <v>6.8406538215840006E-4</v>
      </c>
    </row>
    <row r="11" spans="1:25" x14ac:dyDescent="0.35">
      <c r="E11" s="1" t="s">
        <v>1</v>
      </c>
      <c r="G11" s="11"/>
      <c r="I11"/>
      <c r="X11" s="1">
        <f t="shared" si="0"/>
        <v>13.5</v>
      </c>
      <c r="Y11" s="15">
        <f t="shared" si="1"/>
        <v>1.8347116453347363E-3</v>
      </c>
    </row>
    <row r="12" spans="1:25" x14ac:dyDescent="0.35">
      <c r="E12" s="1"/>
      <c r="G12" s="11"/>
      <c r="I12"/>
      <c r="X12" s="1">
        <f t="shared" si="0"/>
        <v>15</v>
      </c>
      <c r="Y12" s="15">
        <f t="shared" si="1"/>
        <v>4.0720044073190844E-3</v>
      </c>
    </row>
    <row r="13" spans="1:25" x14ac:dyDescent="0.35">
      <c r="E13" s="1"/>
      <c r="G13" s="11"/>
      <c r="I13"/>
      <c r="X13" s="1">
        <f t="shared" si="0"/>
        <v>16.5</v>
      </c>
      <c r="Y13" s="15">
        <f t="shared" si="1"/>
        <v>7.759485263661537E-3</v>
      </c>
    </row>
    <row r="14" spans="1:25" x14ac:dyDescent="0.35">
      <c r="H14" s="1"/>
      <c r="I14"/>
      <c r="X14" s="1">
        <f t="shared" si="0"/>
        <v>18</v>
      </c>
      <c r="Y14" s="15">
        <f t="shared" si="1"/>
        <v>1.304444644337918E-2</v>
      </c>
    </row>
    <row r="15" spans="1:25" x14ac:dyDescent="0.35">
      <c r="H15" s="1"/>
      <c r="I15"/>
      <c r="X15" s="1">
        <f t="shared" si="0"/>
        <v>19.5</v>
      </c>
      <c r="Y15" s="15">
        <f t="shared" si="1"/>
        <v>1.9746989947679604E-2</v>
      </c>
    </row>
    <row r="16" spans="1:25" x14ac:dyDescent="0.35">
      <c r="H16" s="1"/>
      <c r="I16"/>
      <c r="X16" s="1">
        <f t="shared" si="0"/>
        <v>21</v>
      </c>
      <c r="Y16" s="15">
        <f t="shared" si="1"/>
        <v>2.7350207985055424E-2</v>
      </c>
    </row>
    <row r="17" spans="6:25" x14ac:dyDescent="0.35">
      <c r="H17" s="1"/>
      <c r="I17"/>
      <c r="X17" s="1">
        <f t="shared" si="0"/>
        <v>22.5</v>
      </c>
      <c r="Y17" s="15">
        <f t="shared" si="1"/>
        <v>3.5095783808852331E-2</v>
      </c>
    </row>
    <row r="18" spans="6:25" x14ac:dyDescent="0.35">
      <c r="F18" s="1"/>
      <c r="I18"/>
      <c r="X18" s="1">
        <f t="shared" si="0"/>
        <v>24</v>
      </c>
      <c r="Y18" s="15">
        <f t="shared" si="1"/>
        <v>4.2146446407447136E-2</v>
      </c>
    </row>
    <row r="19" spans="6:25" x14ac:dyDescent="0.35">
      <c r="F19" s="1"/>
      <c r="X19" s="1">
        <f t="shared" si="0"/>
        <v>25.5</v>
      </c>
      <c r="Y19" s="15">
        <f t="shared" si="1"/>
        <v>4.7757997049387435E-2</v>
      </c>
    </row>
    <row r="20" spans="6:25" x14ac:dyDescent="0.35">
      <c r="F20" s="1"/>
      <c r="X20" s="1">
        <f t="shared" si="0"/>
        <v>27</v>
      </c>
      <c r="Y20" s="15">
        <f t="shared" si="1"/>
        <v>5.1410940880488774E-2</v>
      </c>
    </row>
    <row r="21" spans="6:25" x14ac:dyDescent="0.35">
      <c r="F21" s="1"/>
      <c r="X21" s="1">
        <f t="shared" si="0"/>
        <v>28.5</v>
      </c>
      <c r="Y21" s="15">
        <f t="shared" si="1"/>
        <v>5.2874780949000257E-2</v>
      </c>
    </row>
    <row r="22" spans="6:25" x14ac:dyDescent="0.35">
      <c r="F22" s="1"/>
      <c r="X22" s="1">
        <f t="shared" si="0"/>
        <v>30</v>
      </c>
      <c r="Y22" s="15">
        <f t="shared" si="1"/>
        <v>5.22034966941467E-2</v>
      </c>
    </row>
    <row r="23" spans="6:25" x14ac:dyDescent="0.35">
      <c r="F23" s="1"/>
      <c r="X23" s="1">
        <f t="shared" si="0"/>
        <v>31.5</v>
      </c>
      <c r="Y23" s="15">
        <f t="shared" si="1"/>
        <v>4.9679161024967833E-2</v>
      </c>
    </row>
    <row r="24" spans="6:25" x14ac:dyDescent="0.35">
      <c r="F24" s="1"/>
      <c r="X24" s="1">
        <f t="shared" si="0"/>
        <v>33</v>
      </c>
      <c r="Y24" s="15">
        <f t="shared" si="1"/>
        <v>4.5728580314662093E-2</v>
      </c>
    </row>
    <row r="25" spans="6:25" x14ac:dyDescent="0.35">
      <c r="F25" s="1"/>
      <c r="X25" s="1">
        <f t="shared" si="0"/>
        <v>34.5</v>
      </c>
      <c r="Y25" s="15">
        <f t="shared" si="1"/>
        <v>4.0836621028900622E-2</v>
      </c>
    </row>
    <row r="26" spans="6:25" x14ac:dyDescent="0.35">
      <c r="F26" s="1"/>
      <c r="X26" s="1">
        <f t="shared" si="0"/>
        <v>36</v>
      </c>
      <c r="Y26" s="15">
        <f t="shared" si="1"/>
        <v>3.5473201900479832E-2</v>
      </c>
    </row>
    <row r="27" spans="6:25" x14ac:dyDescent="0.35">
      <c r="F27" s="1"/>
      <c r="X27" s="1">
        <f t="shared" si="0"/>
        <v>37.5</v>
      </c>
      <c r="Y27" s="15">
        <f t="shared" si="1"/>
        <v>3.0042605286023056E-2</v>
      </c>
    </row>
    <row r="28" spans="6:25" x14ac:dyDescent="0.35">
      <c r="F28" s="1"/>
      <c r="X28" s="1">
        <f t="shared" si="0"/>
        <v>39</v>
      </c>
      <c r="Y28" s="15">
        <f t="shared" si="1"/>
        <v>2.4856515891010567E-2</v>
      </c>
    </row>
    <row r="29" spans="6:25" x14ac:dyDescent="0.35">
      <c r="F29" s="1"/>
      <c r="X29" s="1">
        <f t="shared" si="0"/>
        <v>40.5</v>
      </c>
      <c r="Y29" s="15">
        <f t="shared" si="1"/>
        <v>2.012733245283993E-2</v>
      </c>
    </row>
    <row r="30" spans="6:25" x14ac:dyDescent="0.35">
      <c r="F30" s="1"/>
      <c r="X30" s="1">
        <f t="shared" si="0"/>
        <v>42</v>
      </c>
      <c r="Y30" s="15">
        <f t="shared" si="1"/>
        <v>1.5975969091663583E-2</v>
      </c>
    </row>
    <row r="31" spans="6:25" x14ac:dyDescent="0.35">
      <c r="X31" s="1">
        <f t="shared" si="0"/>
        <v>43.5</v>
      </c>
      <c r="Y31" s="15">
        <f t="shared" si="1"/>
        <v>1.2448042829646511E-2</v>
      </c>
    </row>
    <row r="32" spans="6:25" x14ac:dyDescent="0.35">
      <c r="X32" s="1">
        <f t="shared" si="0"/>
        <v>45</v>
      </c>
      <c r="Y32" s="15">
        <f t="shared" si="1"/>
        <v>9.5332706316009208E-3</v>
      </c>
    </row>
    <row r="33" spans="24:25" x14ac:dyDescent="0.35">
      <c r="X33" s="1">
        <f t="shared" si="0"/>
        <v>46.5</v>
      </c>
      <c r="Y33" s="15">
        <f t="shared" si="1"/>
        <v>7.184368578615115E-3</v>
      </c>
    </row>
    <row r="34" spans="24:25" x14ac:dyDescent="0.35">
      <c r="X34" s="1">
        <f t="shared" si="0"/>
        <v>48</v>
      </c>
      <c r="Y34" s="15">
        <f t="shared" si="1"/>
        <v>5.3332483832873772E-3</v>
      </c>
    </row>
    <row r="35" spans="24:25" x14ac:dyDescent="0.35">
      <c r="X35" s="1">
        <f t="shared" si="0"/>
        <v>49.5</v>
      </c>
      <c r="Y35" s="15">
        <f t="shared" si="1"/>
        <v>3.9035528750797819E-3</v>
      </c>
    </row>
    <row r="36" spans="24:25" x14ac:dyDescent="0.35">
      <c r="X36" s="1">
        <f t="shared" si="0"/>
        <v>51</v>
      </c>
      <c r="Y36" s="15">
        <f t="shared" si="1"/>
        <v>2.8194528410051913E-3</v>
      </c>
    </row>
    <row r="37" spans="24:25" x14ac:dyDescent="0.35">
      <c r="X37" s="1">
        <f t="shared" si="0"/>
        <v>52.5</v>
      </c>
      <c r="Y37" s="15">
        <f t="shared" si="1"/>
        <v>2.0111518390222294E-3</v>
      </c>
    </row>
    <row r="38" spans="24:25" x14ac:dyDescent="0.35">
      <c r="X38" s="1">
        <f t="shared" si="0"/>
        <v>54</v>
      </c>
      <c r="Y38" s="15">
        <f t="shared" si="1"/>
        <v>1.4177834427666625E-3</v>
      </c>
    </row>
    <row r="39" spans="24:25" x14ac:dyDescent="0.35">
      <c r="X39" s="1">
        <f t="shared" si="0"/>
        <v>55.5</v>
      </c>
      <c r="Y39" s="15">
        <f t="shared" si="1"/>
        <v>9.8842549041355809E-4</v>
      </c>
    </row>
    <row r="40" spans="24:25" x14ac:dyDescent="0.35">
      <c r="X40" s="1">
        <f t="shared" si="0"/>
        <v>57</v>
      </c>
      <c r="Y40" s="15">
        <f t="shared" si="1"/>
        <v>6.8188000967306373E-4</v>
      </c>
    </row>
    <row r="41" spans="24:25" x14ac:dyDescent="0.35">
      <c r="X41" s="1">
        <f t="shared" si="0"/>
        <v>58.5</v>
      </c>
      <c r="Y41" s="15">
        <f t="shared" si="1"/>
        <v>4.6573875223680322E-4</v>
      </c>
    </row>
    <row r="42" spans="24:25" x14ac:dyDescent="0.35">
      <c r="X42" s="1">
        <f t="shared" si="0"/>
        <v>60</v>
      </c>
      <c r="Y42" s="15">
        <f t="shared" si="1"/>
        <v>3.1511503467932894E-4</v>
      </c>
    </row>
    <row r="43" spans="24:25" x14ac:dyDescent="0.35">
      <c r="X43" s="1">
        <f t="shared" si="0"/>
        <v>61.5</v>
      </c>
      <c r="Y43" s="15">
        <f t="shared" si="1"/>
        <v>2.1129709010410855E-4</v>
      </c>
    </row>
    <row r="44" spans="24:25" x14ac:dyDescent="0.35">
      <c r="X44" s="1">
        <f t="shared" si="0"/>
        <v>63</v>
      </c>
      <c r="Y44" s="15">
        <f t="shared" si="1"/>
        <v>1.4047720292298393E-4</v>
      </c>
    </row>
    <row r="45" spans="24:25" x14ac:dyDescent="0.35">
      <c r="X45" s="1">
        <f t="shared" si="0"/>
        <v>64.5</v>
      </c>
      <c r="Y45" s="15">
        <f t="shared" si="1"/>
        <v>9.2636651863653441E-5</v>
      </c>
    </row>
    <row r="46" spans="24:25" x14ac:dyDescent="0.35">
      <c r="X46" s="1">
        <f t="shared" si="0"/>
        <v>66</v>
      </c>
      <c r="Y46" s="15">
        <f t="shared" si="1"/>
        <v>6.0616228742723287E-5</v>
      </c>
    </row>
    <row r="47" spans="24:25" x14ac:dyDescent="0.35">
      <c r="X47" s="1">
        <f t="shared" si="0"/>
        <v>67.5</v>
      </c>
      <c r="Y47" s="15">
        <f t="shared" si="1"/>
        <v>3.9371071983559012E-5</v>
      </c>
    </row>
    <row r="48" spans="24:25" x14ac:dyDescent="0.35">
      <c r="X48" s="1">
        <f t="shared" si="0"/>
        <v>69</v>
      </c>
      <c r="Y48" s="15">
        <f t="shared" si="1"/>
        <v>2.5391644147424824E-5</v>
      </c>
    </row>
    <row r="49" spans="24:25" x14ac:dyDescent="0.35">
      <c r="X49" s="1">
        <f t="shared" si="0"/>
        <v>70.5</v>
      </c>
      <c r="Y49" s="15">
        <f t="shared" si="1"/>
        <v>1.6265347102676724E-5</v>
      </c>
    </row>
    <row r="50" spans="24:25" x14ac:dyDescent="0.35">
      <c r="X50" s="1">
        <f t="shared" si="0"/>
        <v>72</v>
      </c>
      <c r="Y50" s="15">
        <f t="shared" si="1"/>
        <v>1.0351896532349395E-5</v>
      </c>
    </row>
    <row r="51" spans="24:25" x14ac:dyDescent="0.35">
      <c r="X51" s="1">
        <f t="shared" si="0"/>
        <v>73.5</v>
      </c>
      <c r="Y51" s="15">
        <f t="shared" si="1"/>
        <v>6.5475362467370957E-6</v>
      </c>
    </row>
    <row r="52" spans="24:25" x14ac:dyDescent="0.35">
      <c r="X52" s="1">
        <f t="shared" si="0"/>
        <v>75</v>
      </c>
      <c r="Y52" s="15">
        <f t="shared" si="1"/>
        <v>4.1166832192018887E-6</v>
      </c>
    </row>
    <row r="53" spans="24:25" x14ac:dyDescent="0.35">
      <c r="X53" s="1">
        <f t="shared" si="0"/>
        <v>76.5</v>
      </c>
      <c r="Y53" s="15">
        <f t="shared" si="1"/>
        <v>2.573546839042725E-6</v>
      </c>
    </row>
    <row r="54" spans="24:25" x14ac:dyDescent="0.35">
      <c r="X54" s="1">
        <f t="shared" si="0"/>
        <v>78</v>
      </c>
      <c r="Y54" s="15">
        <f t="shared" si="1"/>
        <v>1.6000341324466187E-6</v>
      </c>
    </row>
    <row r="55" spans="24:25" x14ac:dyDescent="0.35">
      <c r="X55" s="1">
        <f t="shared" si="0"/>
        <v>79.5</v>
      </c>
      <c r="Y55" s="15">
        <f t="shared" si="1"/>
        <v>9.8953416246179882E-7</v>
      </c>
    </row>
    <row r="56" spans="24:25" x14ac:dyDescent="0.35">
      <c r="X56" s="1">
        <f t="shared" si="0"/>
        <v>81</v>
      </c>
      <c r="Y56" s="15">
        <f t="shared" si="1"/>
        <v>6.0886827720392966E-7</v>
      </c>
    </row>
    <row r="57" spans="24:25" x14ac:dyDescent="0.35">
      <c r="X57" s="1">
        <f t="shared" si="0"/>
        <v>82.5</v>
      </c>
      <c r="Y57" s="15">
        <f t="shared" si="1"/>
        <v>3.7281101576229031E-7</v>
      </c>
    </row>
    <row r="58" spans="24:25" x14ac:dyDescent="0.35">
      <c r="X58" s="1">
        <f t="shared" si="0"/>
        <v>84</v>
      </c>
      <c r="Y58" s="15">
        <f t="shared" si="1"/>
        <v>2.2719790404579498E-7</v>
      </c>
    </row>
    <row r="59" spans="24:25" x14ac:dyDescent="0.35">
      <c r="X59" s="1">
        <f t="shared" si="0"/>
        <v>85.5</v>
      </c>
      <c r="Y59" s="15">
        <f t="shared" si="1"/>
        <v>1.3782986093187807E-7</v>
      </c>
    </row>
    <row r="60" spans="24:25" x14ac:dyDescent="0.35">
      <c r="X60" s="1">
        <f t="shared" si="0"/>
        <v>87</v>
      </c>
      <c r="Y60" s="15">
        <f t="shared" si="1"/>
        <v>8.3248246296463435E-8</v>
      </c>
    </row>
    <row r="61" spans="24:25" x14ac:dyDescent="0.35">
      <c r="X61" s="1">
        <f t="shared" si="0"/>
        <v>88.5</v>
      </c>
      <c r="Y61" s="15">
        <f t="shared" si="1"/>
        <v>5.0068597416223305E-8</v>
      </c>
    </row>
    <row r="62" spans="24:25" x14ac:dyDescent="0.35">
      <c r="X62" s="1">
        <f t="shared" si="0"/>
        <v>90</v>
      </c>
      <c r="Y62" s="15">
        <f t="shared" si="1"/>
        <v>2.9990019356773701E-8</v>
      </c>
    </row>
    <row r="63" spans="24:25" x14ac:dyDescent="0.35">
      <c r="X63" s="1">
        <f t="shared" si="0"/>
        <v>91.5</v>
      </c>
      <c r="Y63" s="15">
        <f t="shared" si="1"/>
        <v>1.7892390458129626E-8</v>
      </c>
    </row>
    <row r="64" spans="24:25" x14ac:dyDescent="0.35">
      <c r="X64" s="1">
        <f t="shared" si="0"/>
        <v>93</v>
      </c>
      <c r="Y64" s="15">
        <f t="shared" si="1"/>
        <v>1.0634000791043263E-8</v>
      </c>
    </row>
    <row r="65" spans="24:25" x14ac:dyDescent="0.35">
      <c r="X65" s="1">
        <f t="shared" si="0"/>
        <v>94.5</v>
      </c>
      <c r="Y65" s="15">
        <f t="shared" si="1"/>
        <v>6.2967343191407581E-9</v>
      </c>
    </row>
    <row r="66" spans="24:25" x14ac:dyDescent="0.35">
      <c r="X66" s="1">
        <f t="shared" si="0"/>
        <v>96</v>
      </c>
      <c r="Y66" s="15">
        <f t="shared" si="1"/>
        <v>3.7151428600168401E-9</v>
      </c>
    </row>
    <row r="67" spans="24:25" x14ac:dyDescent="0.35">
      <c r="X67" s="1">
        <f t="shared" si="0"/>
        <v>97.5</v>
      </c>
      <c r="Y67" s="15">
        <f t="shared" si="1"/>
        <v>2.1843683898718305E-9</v>
      </c>
    </row>
    <row r="68" spans="24:25" x14ac:dyDescent="0.35">
      <c r="X68" s="1">
        <f t="shared" ref="X68:X82" si="2">X67+$U$3</f>
        <v>99</v>
      </c>
      <c r="Y68" s="15">
        <f t="shared" ref="Y68:Y82" si="3">(_xlfn.CHISQ.DIST(X68,$B$4,1)-_xlfn.CHISQ.DIST(X67,$B$4,1))/U$3</f>
        <v>1.280008543602662E-9</v>
      </c>
    </row>
    <row r="69" spans="24:25" x14ac:dyDescent="0.35">
      <c r="X69" s="1">
        <f t="shared" si="2"/>
        <v>100.5</v>
      </c>
      <c r="Y69" s="15">
        <f t="shared" si="3"/>
        <v>7.4761996593508684E-10</v>
      </c>
    </row>
    <row r="70" spans="24:25" x14ac:dyDescent="0.35">
      <c r="X70" s="1">
        <f t="shared" si="2"/>
        <v>102</v>
      </c>
      <c r="Y70" s="15">
        <f t="shared" si="3"/>
        <v>4.3528358695255065E-10</v>
      </c>
    </row>
    <row r="71" spans="24:25" x14ac:dyDescent="0.35">
      <c r="X71" s="1">
        <f t="shared" si="2"/>
        <v>103.5</v>
      </c>
      <c r="Y71" s="15">
        <f t="shared" si="3"/>
        <v>2.5265478598157642E-10</v>
      </c>
    </row>
    <row r="72" spans="24:25" x14ac:dyDescent="0.35">
      <c r="X72" s="1">
        <f t="shared" si="2"/>
        <v>105</v>
      </c>
      <c r="Y72" s="15">
        <f t="shared" si="3"/>
        <v>1.4621281962945432E-10</v>
      </c>
    </row>
    <row r="73" spans="24:25" x14ac:dyDescent="0.35">
      <c r="X73" s="1">
        <f t="shared" si="2"/>
        <v>106.5</v>
      </c>
      <c r="Y73" s="15">
        <f t="shared" si="3"/>
        <v>8.43690302806029E-11</v>
      </c>
    </row>
    <row r="74" spans="24:25" x14ac:dyDescent="0.35">
      <c r="X74" s="1">
        <f t="shared" si="2"/>
        <v>108</v>
      </c>
      <c r="Y74" s="15">
        <f t="shared" si="3"/>
        <v>4.854627810857437E-11</v>
      </c>
    </row>
    <row r="75" spans="24:25" x14ac:dyDescent="0.35">
      <c r="X75" s="1">
        <f t="shared" si="2"/>
        <v>109.5</v>
      </c>
      <c r="Y75" s="15">
        <f t="shared" si="3"/>
        <v>2.7857198029816271E-11</v>
      </c>
    </row>
    <row r="76" spans="24:25" x14ac:dyDescent="0.35">
      <c r="X76" s="1">
        <f t="shared" si="2"/>
        <v>111</v>
      </c>
      <c r="Y76" s="15">
        <f t="shared" si="3"/>
        <v>1.5942728618748941E-11</v>
      </c>
    </row>
    <row r="77" spans="24:25" x14ac:dyDescent="0.35">
      <c r="X77" s="1">
        <f t="shared" si="2"/>
        <v>112.5</v>
      </c>
      <c r="Y77" s="15">
        <f t="shared" si="3"/>
        <v>9.100350103115792E-12</v>
      </c>
    </row>
    <row r="78" spans="24:25" x14ac:dyDescent="0.35">
      <c r="X78" s="1">
        <f t="shared" si="2"/>
        <v>114</v>
      </c>
      <c r="Y78" s="15">
        <f t="shared" si="3"/>
        <v>5.1815588856622225E-12</v>
      </c>
    </row>
    <row r="79" spans="24:25" x14ac:dyDescent="0.35">
      <c r="X79" s="1">
        <f t="shared" si="2"/>
        <v>115.5</v>
      </c>
      <c r="Y79" s="15">
        <f t="shared" si="3"/>
        <v>2.942979193676365E-12</v>
      </c>
    </row>
    <row r="80" spans="24:25" x14ac:dyDescent="0.35">
      <c r="X80" s="1">
        <f t="shared" si="2"/>
        <v>117</v>
      </c>
      <c r="Y80" s="15">
        <f t="shared" si="3"/>
        <v>1.6675549829869851E-12</v>
      </c>
    </row>
    <row r="81" spans="24:26" x14ac:dyDescent="0.35">
      <c r="X81" s="1">
        <f t="shared" si="2"/>
        <v>118.5</v>
      </c>
      <c r="Y81" s="15">
        <f t="shared" si="3"/>
        <v>9.4265336277506618E-13</v>
      </c>
    </row>
    <row r="82" spans="24:26" x14ac:dyDescent="0.35">
      <c r="X82" s="1">
        <f t="shared" si="2"/>
        <v>120</v>
      </c>
      <c r="Y82" s="15">
        <f t="shared" si="3"/>
        <v>5.3172281392714161E-13</v>
      </c>
      <c r="Z82" s="13" t="s">
        <v>1</v>
      </c>
    </row>
    <row r="83" spans="24:26" x14ac:dyDescent="0.35">
      <c r="X83" s="13"/>
      <c r="Y83" s="16"/>
      <c r="Z83"/>
    </row>
  </sheetData>
  <mergeCells count="4">
    <mergeCell ref="A1:B1"/>
    <mergeCell ref="A3:B3"/>
    <mergeCell ref="D3:E3"/>
    <mergeCell ref="G3:H3"/>
  </mergeCells>
  <phoneticPr fontId="5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binomial</vt:lpstr>
      <vt:lpstr>uniform</vt:lpstr>
      <vt:lpstr>standard normal</vt:lpstr>
      <vt:lpstr>normal</vt:lpstr>
      <vt:lpstr>Poisson</vt:lpstr>
      <vt:lpstr>exponential</vt:lpstr>
      <vt:lpstr>beta</vt:lpstr>
      <vt:lpstr>t</vt:lpstr>
      <vt:lpstr>chi_squared</vt:lpstr>
      <vt:lpstr>F</vt:lpstr>
      <vt:lpstr>binomial!Print_Area</vt:lpstr>
      <vt:lpstr>normal!Print_Area</vt:lpstr>
      <vt:lpstr>Poisson!Print_Area</vt:lpstr>
      <vt:lpstr>'standard normal'!Print_Area</vt:lpstr>
      <vt:lpstr>t!Print_Area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A Saraniti</dc:creator>
  <cp:lastModifiedBy>Brett Saraniti</cp:lastModifiedBy>
  <cp:lastPrinted>2016-06-28T02:59:08Z</cp:lastPrinted>
  <dcterms:created xsi:type="dcterms:W3CDTF">2004-10-22T16:34:05Z</dcterms:created>
  <dcterms:modified xsi:type="dcterms:W3CDTF">2017-10-13T23:56:12Z</dcterms:modified>
</cp:coreProperties>
</file>